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1670" activeTab="2"/>
  </bookViews>
  <sheets>
    <sheet name="รับ-จ่าย" sheetId="1" r:id="rId1"/>
    <sheet name="งบทดลอง" sheetId="2" r:id="rId2"/>
    <sheet name="กระแสเงินสด" sheetId="3" r:id="rId3"/>
  </sheets>
  <definedNames/>
  <calcPr fullCalcOnLoad="1"/>
</workbook>
</file>

<file path=xl/sharedStrings.xml><?xml version="1.0" encoding="utf-8"?>
<sst xmlns="http://schemas.openxmlformats.org/spreadsheetml/2006/main" count="301" uniqueCount="147">
  <si>
    <t>เทศบาลตำบลเทพาลัย</t>
  </si>
  <si>
    <t xml:space="preserve">เดือน  </t>
  </si>
  <si>
    <t xml:space="preserve">   ตุลาคม  2557</t>
  </si>
  <si>
    <t>รายงาน รับ - จ่าย เงินสด</t>
  </si>
  <si>
    <t>ปีงบประมาณ  2558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</si>
  <si>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</si>
  <si>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</si>
  <si>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</si>
  <si>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</si>
  <si>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</si>
  <si>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</t>
  </si>
  <si>
    <t>บาท</t>
  </si>
  <si>
    <t>บัญชี</t>
  </si>
  <si>
    <t>ยอดยกมา</t>
  </si>
  <si>
    <t>รายรับ  (หมายเหตุ 1)</t>
  </si>
  <si>
    <t>-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</si>
  <si>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</si>
  <si>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</si>
  <si>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</si>
  <si>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</si>
  <si>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</si>
  <si>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</si>
  <si>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</si>
  <si>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</si>
  <si>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</si>
  <si>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</si>
  <si>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</si>
  <si>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</si>
  <si>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</si>
  <si>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420000</t>
  </si>
  <si>
    <t>เงินอุดหนุนทั่วไป</t>
  </si>
  <si>
    <t>430000</t>
  </si>
  <si>
    <t>เงินอุดหนุนเฉพาะกิจ</t>
  </si>
  <si>
    <t>440000</t>
  </si>
  <si>
    <t>เงินอุดหนุนทั่วไป เพื่อยุทธศาสตร์พัฒนาประเทศ</t>
  </si>
  <si>
    <t>431003</t>
  </si>
  <si>
    <t>ลูกหนี้ภาษีโรงเรือนและที่ดิน</t>
  </si>
  <si>
    <t>110601</t>
  </si>
  <si>
    <t>ลูกหนี้ภาษีบำรุงท้องที่</t>
  </si>
  <si>
    <t>110602</t>
  </si>
  <si>
    <t>ลูกหนี้ภาษีป้าย</t>
  </si>
  <si>
    <t>110603</t>
  </si>
  <si>
    <t>ลูกหนี้เงินยืมเงินงบประมาณ</t>
  </si>
  <si>
    <t>110605</t>
  </si>
  <si>
    <t>ลูกหนี้เงินยืมเงินสะสม</t>
  </si>
  <si>
    <t>110606</t>
  </si>
  <si>
    <t>เงินขาดบัญชี</t>
  </si>
  <si>
    <t>110608</t>
  </si>
  <si>
    <t>รายจ่ายผลัดส่งใบสำคัญ</t>
  </si>
  <si>
    <t>210200</t>
  </si>
  <si>
    <t>รายจ่ายค้างจ่าย</t>
  </si>
  <si>
    <t>210400</t>
  </si>
  <si>
    <t>รายจ่ายรอจ่าย</t>
  </si>
  <si>
    <t>210500</t>
  </si>
  <si>
    <t>เงินรับฝาก  (หมายเหตุ 2)</t>
  </si>
  <si>
    <t>230100</t>
  </si>
  <si>
    <t>รับเงินสะสม</t>
  </si>
  <si>
    <t>300000</t>
  </si>
  <si>
    <t>เงินค่าสมทบกองทุน ก.ส.ท.</t>
  </si>
  <si>
    <t>120200</t>
  </si>
  <si>
    <t>ภาษีหน้าฎีกา</t>
  </si>
  <si>
    <t>เงินเกินบัญชี</t>
  </si>
  <si>
    <t>230200</t>
  </si>
  <si>
    <t xml:space="preserve">  รวมรายรับ</t>
  </si>
  <si>
    <t>รวม</t>
  </si>
  <si>
    <t>รายจ่าย</t>
  </si>
  <si>
    <t>งบกลาง</t>
  </si>
  <si>
    <t>510000</t>
  </si>
  <si>
    <t>เงินเดือน(ฝ่ายการเมือง)</t>
  </si>
  <si>
    <t>521000</t>
  </si>
  <si>
    <t>เงินเดือน (ฝ่ายประจำ )</t>
  </si>
  <si>
    <t>522000</t>
  </si>
  <si>
    <t>ค่าตอบแทน</t>
  </si>
  <si>
    <t>531000</t>
  </si>
  <si>
    <t>ค่าใช้สอย</t>
  </si>
  <si>
    <t>532000</t>
  </si>
  <si>
    <t>ค่าวัสดุ</t>
  </si>
  <si>
    <t>533000</t>
  </si>
  <si>
    <t>ค่าสาธารณูปโภค</t>
  </si>
  <si>
    <t>534000</t>
  </si>
  <si>
    <t>ค่าครุภัณฑ์</t>
  </si>
  <si>
    <t>541000</t>
  </si>
  <si>
    <t>ค่าที่ดินและสิ่งก่อสร้าง</t>
  </si>
  <si>
    <t>542000</t>
  </si>
  <si>
    <t>รายจ่ายอื่น</t>
  </si>
  <si>
    <t>551000</t>
  </si>
  <si>
    <t>เงินอุดหนุน</t>
  </si>
  <si>
    <t>561000</t>
  </si>
  <si>
    <t>งบกลาง (เงินอุดหนุนเฉพาะกิจ)</t>
  </si>
  <si>
    <t>เงินเดือน (ฝ่ายประจำ ) เงินอุดหนุนเฉพาะกิจ</t>
  </si>
  <si>
    <t>ค่าครุภัณฑ์(เงินอุดหนุนเฉพาะกิจ)</t>
  </si>
  <si>
    <t>ค่าตอบแทน(เงินอุดหนุนเฉพาะกิจ)</t>
  </si>
  <si>
    <t>ค่าใช้สอย(เงินอุดหนุนเฉพาะกิจ)</t>
  </si>
  <si>
    <t>ค่าวัสดุ(เงินอุดหนุนเฉพาะกิจ)</t>
  </si>
  <si>
    <t>รายจ่ายค้างจ่าย (หมายเหตุ 3)</t>
  </si>
  <si>
    <t>เงินรับฝาก (หมายเหตุ 2)</t>
  </si>
  <si>
    <t>เงินสะสม</t>
  </si>
  <si>
    <t>รวมรายจ่าย</t>
  </si>
  <si>
    <t xml:space="preserve"> สูงกว่า</t>
  </si>
  <si>
    <t xml:space="preserve">           รายรับ                       รายจ่าย</t>
  </si>
  <si>
    <t xml:space="preserve"> (ต่ำกว่า)</t>
  </si>
  <si>
    <t xml:space="preserve">                        ยอดยกไป</t>
  </si>
  <si>
    <t>สำนักงานเทศบาลตำบลเทพาลัย</t>
  </si>
  <si>
    <t>งบทดลอง</t>
  </si>
  <si>
    <t>รหัสบัญชี</t>
  </si>
  <si>
    <t>เดบิต</t>
  </si>
  <si>
    <t>เครดิต</t>
  </si>
  <si>
    <t>เงินสด</t>
  </si>
  <si>
    <t>110100</t>
  </si>
  <si>
    <t>เงินฝากธนาคาร - ออมสิน เผื่อเรียก (396-3)</t>
  </si>
  <si>
    <t>110201</t>
  </si>
  <si>
    <t xml:space="preserve">                   -  กรุงไทย  ประจำ 726-4</t>
  </si>
  <si>
    <t>110202</t>
  </si>
  <si>
    <t xml:space="preserve">                   -  กรุงไทย ออมทรัพย์ 278-3</t>
  </si>
  <si>
    <t xml:space="preserve">                   -  ธกส. ออมทรัพย์ 215652</t>
  </si>
  <si>
    <t>เงินฝากธนาคาร - กระแสรายวันกรุงไทย</t>
  </si>
  <si>
    <t>110203</t>
  </si>
  <si>
    <t>ลูกหนี้    -  ภาษีโรงเรือนและที่ดิน</t>
  </si>
  <si>
    <t xml:space="preserve">           - ภาษีบำรุงท้องที่</t>
  </si>
  <si>
    <t xml:space="preserve">           -  ภาษีป้าย</t>
  </si>
  <si>
    <t>ลูกหนี้เงินยืมงบประมาณ</t>
  </si>
  <si>
    <t>เงินฝากคลังจังหวัด</t>
  </si>
  <si>
    <t>120100</t>
  </si>
  <si>
    <t>เงินฝาก กสท. หรือ กสอ.</t>
  </si>
  <si>
    <t>140000</t>
  </si>
  <si>
    <t>รายจ่ายผัดส่งใบสำคัญ</t>
  </si>
  <si>
    <t>เงินรับฝาก (หมายเหตุ 2 )</t>
  </si>
  <si>
    <t>เงินทุนสำรองเงินสะสม</t>
  </si>
  <si>
    <t>320000</t>
  </si>
  <si>
    <t>เงินรายรับ  (หมายเหตุ 1)</t>
  </si>
  <si>
    <t>400000</t>
  </si>
  <si>
    <t>เงินเดือน (ฝ่ายการเมือง )</t>
  </si>
  <si>
    <t>รายงานกระแสเงินสด</t>
  </si>
  <si>
    <t>เพียงวันที่ 31  ตุลาคม  2557</t>
  </si>
  <si>
    <t>รายรับ</t>
  </si>
  <si>
    <t>ตั้งแต่ต้นปี</t>
  </si>
  <si>
    <t>รับเงินรายรับ</t>
  </si>
  <si>
    <t>รับเงินรับฝาก</t>
  </si>
  <si>
    <t>รับลูกหนี้เงินยืมเงินงบประมาณ</t>
  </si>
  <si>
    <t>รับลูกหนี้เงินยืมเงินสะสม</t>
  </si>
  <si>
    <t>รับลูกหนี้ - ภาษีโรงเรือนและที่ดิน</t>
  </si>
  <si>
    <t>รับลูกหนี้ - ภาษีบำรุงท้องที่</t>
  </si>
  <si>
    <t>รับลูกหนี้ - ภาษีป้าย</t>
  </si>
  <si>
    <t>เงินสมทบกองทุน  กสท.</t>
  </si>
  <si>
    <t>จ่ายจากเงินงบประมาณ</t>
  </si>
  <si>
    <t>จ่ายจากเงินรับฝาก</t>
  </si>
  <si>
    <t>รับสูงหรือ(ต่ำ)กว่าจ่าย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</si>
</sst>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ดดดด\ bbbb"/>
    <numFmt numFmtId="188" formatCode="#,##0;[Red]#,##0"/>
    <numFmt numFmtId="189" formatCode="0#"/>
    <numFmt numFmtId="190" formatCode="_-* #,##0_-;\-* #,##0_-;_-* &quot;-&quot;??_-;_-@_-"/>
    <numFmt numFmtId="191" formatCode="_(* #,##0.00_);_(* \(#,##0.00\);_(* &quot;-&quot;??_);_(@_)"/>
    <numFmt numFmtId="192" formatCode="[$-107041E]d\ mmmm\ yyyy;@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Arial"/>
      <family val="2"/>
    </font>
    <font>
      <b/>
      <sz val="18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sz val="16"/>
      <name val="Cordia New"/>
      <family val="2"/>
    </font>
    <font>
      <sz val="14"/>
      <name val="Cordia Ne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/>
      <right style="thin"/>
      <top style="thin"/>
      <bottom style="double"/>
    </border>
    <border>
      <left/>
      <right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18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19" fillId="0" borderId="0" xfId="47" applyFont="1">
      <alignment/>
      <protection/>
    </xf>
    <xf numFmtId="0" fontId="20" fillId="0" borderId="0" xfId="47" applyFont="1">
      <alignment/>
      <protection/>
    </xf>
    <xf numFmtId="0" fontId="21" fillId="0" borderId="0" xfId="47" applyFont="1">
      <alignment/>
      <protection/>
    </xf>
    <xf numFmtId="49" fontId="21" fillId="0" borderId="0" xfId="47" applyNumberFormat="1" applyFont="1">
      <alignment/>
      <protection/>
    </xf>
    <xf numFmtId="0" fontId="22" fillId="0" borderId="0" xfId="47" applyFont="1">
      <alignment/>
      <protection/>
    </xf>
    <xf numFmtId="0" fontId="19" fillId="0" borderId="0" xfId="47" applyFont="1" applyAlignment="1">
      <alignment horizontal="center"/>
      <protection/>
    </xf>
    <xf numFmtId="0" fontId="23" fillId="0" borderId="0" xfId="47" applyFont="1">
      <alignment/>
      <protection/>
    </xf>
    <xf numFmtId="0" fontId="22" fillId="0" borderId="10" xfId="47" applyFont="1" applyBorder="1" applyAlignment="1">
      <alignment horizontal="center"/>
      <protection/>
    </xf>
    <xf numFmtId="0" fontId="22" fillId="0" borderId="11" xfId="47" applyFont="1" applyBorder="1" applyAlignment="1">
      <alignment horizontal="center"/>
      <protection/>
    </xf>
    <xf numFmtId="0" fontId="22" fillId="0" borderId="12" xfId="47" applyFont="1" applyBorder="1" applyAlignment="1">
      <alignment horizontal="center"/>
      <protection/>
    </xf>
    <xf numFmtId="0" fontId="22" fillId="0" borderId="13" xfId="47" applyFont="1" applyBorder="1">
      <alignment/>
      <protection/>
    </xf>
    <xf numFmtId="0" fontId="22" fillId="0" borderId="14" xfId="47" applyFont="1" applyBorder="1" applyAlignment="1">
      <alignment horizontal="center"/>
      <protection/>
    </xf>
    <xf numFmtId="0" fontId="22" fillId="0" borderId="15" xfId="47" applyFont="1" applyBorder="1" applyAlignment="1">
      <alignment horizontal="center"/>
      <protection/>
    </xf>
    <xf numFmtId="0" fontId="22" fillId="0" borderId="16" xfId="47" applyFont="1" applyBorder="1" applyAlignment="1">
      <alignment horizontal="center"/>
      <protection/>
    </xf>
    <xf numFmtId="0" fontId="22" fillId="0" borderId="17" xfId="47" applyFont="1" applyBorder="1" applyAlignment="1">
      <alignment horizontal="center"/>
      <protection/>
    </xf>
    <xf numFmtId="0" fontId="22" fillId="0" borderId="16" xfId="47" applyFont="1" applyBorder="1" applyAlignment="1">
      <alignment horizontal="center"/>
      <protection/>
    </xf>
    <xf numFmtId="0" fontId="22" fillId="0" borderId="18" xfId="47" applyFont="1" applyBorder="1" applyAlignment="1">
      <alignment horizontal="center"/>
      <protection/>
    </xf>
    <xf numFmtId="0" fontId="22" fillId="0" borderId="19" xfId="47" applyFont="1" applyBorder="1" applyAlignment="1">
      <alignment horizontal="center"/>
      <protection/>
    </xf>
    <xf numFmtId="0" fontId="22" fillId="0" borderId="20" xfId="47" applyFont="1" applyBorder="1">
      <alignment/>
      <protection/>
    </xf>
    <xf numFmtId="0" fontId="22" fillId="0" borderId="19" xfId="47" applyFont="1" applyBorder="1" applyAlignment="1">
      <alignment horizontal="center"/>
      <protection/>
    </xf>
    <xf numFmtId="0" fontId="22" fillId="0" borderId="20" xfId="47" applyFont="1" applyBorder="1" applyAlignment="1">
      <alignment horizontal="center"/>
      <protection/>
    </xf>
    <xf numFmtId="187" fontId="22" fillId="0" borderId="16" xfId="47" applyNumberFormat="1" applyFont="1" applyBorder="1">
      <alignment/>
      <protection/>
    </xf>
    <xf numFmtId="0" fontId="22" fillId="0" borderId="16" xfId="47" applyFont="1" applyBorder="1">
      <alignment/>
      <protection/>
    </xf>
    <xf numFmtId="188" fontId="22" fillId="0" borderId="13" xfId="47" applyNumberFormat="1" applyFont="1" applyBorder="1">
      <alignment/>
      <protection/>
    </xf>
    <xf numFmtId="188" fontId="22" fillId="0" borderId="13" xfId="47" applyNumberFormat="1" applyFont="1" applyBorder="1" applyAlignment="1">
      <alignment horizontal="center"/>
      <protection/>
    </xf>
    <xf numFmtId="188" fontId="22" fillId="0" borderId="13" xfId="47" applyNumberFormat="1" applyFont="1" applyBorder="1" applyAlignment="1">
      <alignment vertical="center"/>
      <protection/>
    </xf>
    <xf numFmtId="189" fontId="22" fillId="0" borderId="13" xfId="47" applyNumberFormat="1" applyFont="1" applyBorder="1" applyAlignment="1">
      <alignment horizontal="center" vertical="center"/>
      <protection/>
    </xf>
    <xf numFmtId="188" fontId="22" fillId="0" borderId="21" xfId="47" applyNumberFormat="1" applyFont="1" applyBorder="1">
      <alignment/>
      <protection/>
    </xf>
    <xf numFmtId="188" fontId="22" fillId="0" borderId="21" xfId="47" applyNumberFormat="1" applyFont="1" applyBorder="1" applyAlignment="1">
      <alignment horizontal="center"/>
      <protection/>
    </xf>
    <xf numFmtId="0" fontId="22" fillId="0" borderId="21" xfId="47" applyFont="1" applyBorder="1">
      <alignment/>
      <protection/>
    </xf>
    <xf numFmtId="49" fontId="22" fillId="0" borderId="21" xfId="47" applyNumberFormat="1" applyFont="1" applyBorder="1">
      <alignment/>
      <protection/>
    </xf>
    <xf numFmtId="3" fontId="22" fillId="0" borderId="16" xfId="47" applyNumberFormat="1" applyFont="1" applyBorder="1">
      <alignment/>
      <protection/>
    </xf>
    <xf numFmtId="188" fontId="22" fillId="0" borderId="16" xfId="47" applyNumberFormat="1" applyFont="1" applyBorder="1">
      <alignment/>
      <protection/>
    </xf>
    <xf numFmtId="189" fontId="22" fillId="0" borderId="16" xfId="47" applyNumberFormat="1" applyFont="1" applyBorder="1" applyAlignment="1">
      <alignment horizontal="center"/>
      <protection/>
    </xf>
    <xf numFmtId="49" fontId="22" fillId="0" borderId="16" xfId="47" applyNumberFormat="1" applyFont="1" applyBorder="1" applyAlignment="1">
      <alignment horizontal="center"/>
      <protection/>
    </xf>
    <xf numFmtId="0" fontId="22" fillId="0" borderId="16" xfId="47" applyFont="1" applyBorder="1" applyAlignment="1">
      <alignment horizontal="right"/>
      <protection/>
    </xf>
    <xf numFmtId="188" fontId="22" fillId="0" borderId="16" xfId="47" applyNumberFormat="1" applyFont="1" applyBorder="1" applyAlignment="1">
      <alignment horizontal="right"/>
      <protection/>
    </xf>
    <xf numFmtId="190" fontId="22" fillId="0" borderId="16" xfId="38" applyNumberFormat="1" applyFont="1" applyBorder="1" applyAlignment="1">
      <alignment horizontal="right"/>
    </xf>
    <xf numFmtId="3" fontId="22" fillId="0" borderId="22" xfId="47" applyNumberFormat="1" applyFont="1" applyBorder="1">
      <alignment/>
      <protection/>
    </xf>
    <xf numFmtId="0" fontId="22" fillId="0" borderId="22" xfId="47" applyFont="1" applyBorder="1" applyAlignment="1">
      <alignment horizontal="center"/>
      <protection/>
    </xf>
    <xf numFmtId="188" fontId="22" fillId="0" borderId="23" xfId="38" applyNumberFormat="1" applyFont="1" applyBorder="1" applyAlignment="1">
      <alignment/>
    </xf>
    <xf numFmtId="189" fontId="22" fillId="0" borderId="22" xfId="47" applyNumberFormat="1" applyFont="1" applyBorder="1" applyAlignment="1">
      <alignment horizontal="center"/>
      <protection/>
    </xf>
    <xf numFmtId="49" fontId="22" fillId="0" borderId="16" xfId="47" applyNumberFormat="1" applyFont="1" applyBorder="1" applyAlignment="1" quotePrefix="1">
      <alignment horizontal="center"/>
      <protection/>
    </xf>
    <xf numFmtId="188" fontId="22" fillId="0" borderId="22" xfId="47" applyNumberFormat="1" applyFont="1" applyBorder="1" applyAlignment="1">
      <alignment horizontal="right"/>
      <protection/>
    </xf>
    <xf numFmtId="0" fontId="24" fillId="0" borderId="16" xfId="47" applyFont="1" applyBorder="1">
      <alignment/>
      <protection/>
    </xf>
    <xf numFmtId="188" fontId="22" fillId="0" borderId="16" xfId="47" applyNumberFormat="1" applyFont="1" applyBorder="1" applyAlignment="1">
      <alignment horizontal="center"/>
      <protection/>
    </xf>
    <xf numFmtId="3" fontId="22" fillId="0" borderId="16" xfId="47" applyNumberFormat="1" applyFont="1" applyBorder="1" applyAlignment="1">
      <alignment horizontal="right"/>
      <protection/>
    </xf>
    <xf numFmtId="188" fontId="22" fillId="0" borderId="16" xfId="38" applyNumberFormat="1" applyFont="1" applyBorder="1" applyAlignment="1">
      <alignment/>
    </xf>
    <xf numFmtId="49" fontId="22" fillId="0" borderId="16" xfId="47" applyNumberFormat="1" applyFont="1" applyBorder="1">
      <alignment/>
      <protection/>
    </xf>
    <xf numFmtId="0" fontId="22" fillId="0" borderId="22" xfId="47" applyFont="1" applyBorder="1">
      <alignment/>
      <protection/>
    </xf>
    <xf numFmtId="188" fontId="22" fillId="0" borderId="22" xfId="38" applyNumberFormat="1" applyFont="1" applyBorder="1" applyAlignment="1">
      <alignment/>
    </xf>
    <xf numFmtId="3" fontId="22" fillId="0" borderId="24" xfId="47" applyNumberFormat="1" applyFont="1" applyBorder="1">
      <alignment/>
      <protection/>
    </xf>
    <xf numFmtId="0" fontId="22" fillId="0" borderId="24" xfId="47" applyFont="1" applyBorder="1" applyAlignment="1">
      <alignment horizontal="center"/>
      <protection/>
    </xf>
    <xf numFmtId="188" fontId="22" fillId="0" borderId="24" xfId="38" applyNumberFormat="1" applyFont="1" applyBorder="1" applyAlignment="1">
      <alignment/>
    </xf>
    <xf numFmtId="189" fontId="22" fillId="0" borderId="24" xfId="47" applyNumberFormat="1" applyFont="1" applyBorder="1" applyAlignment="1">
      <alignment horizontal="center"/>
      <protection/>
    </xf>
    <xf numFmtId="0" fontId="23" fillId="0" borderId="0" xfId="47" applyFont="1" applyAlignment="1">
      <alignment horizontal="center"/>
      <protection/>
    </xf>
    <xf numFmtId="188" fontId="22" fillId="0" borderId="24" xfId="47" applyNumberFormat="1" applyFont="1" applyBorder="1">
      <alignment/>
      <protection/>
    </xf>
    <xf numFmtId="188" fontId="22" fillId="0" borderId="20" xfId="47" applyNumberFormat="1" applyFont="1" applyBorder="1">
      <alignment/>
      <protection/>
    </xf>
    <xf numFmtId="190" fontId="22" fillId="0" borderId="16" xfId="38" applyNumberFormat="1" applyFont="1" applyBorder="1" applyAlignment="1">
      <alignment vertical="center"/>
    </xf>
    <xf numFmtId="0" fontId="22" fillId="0" borderId="16" xfId="47" applyFont="1" applyBorder="1" applyAlignment="1">
      <alignment vertical="center"/>
      <protection/>
    </xf>
    <xf numFmtId="188" fontId="22" fillId="0" borderId="16" xfId="47" applyNumberFormat="1" applyFont="1" applyBorder="1" applyAlignment="1">
      <alignment vertical="center"/>
      <protection/>
    </xf>
    <xf numFmtId="188" fontId="22" fillId="0" borderId="16" xfId="47" applyNumberFormat="1" applyFont="1" applyBorder="1" applyAlignment="1">
      <alignment horizontal="center" vertical="center"/>
      <protection/>
    </xf>
    <xf numFmtId="0" fontId="25" fillId="0" borderId="16" xfId="47" applyFont="1" applyBorder="1" applyAlignment="1">
      <alignment vertical="center"/>
      <protection/>
    </xf>
    <xf numFmtId="189" fontId="22" fillId="0" borderId="16" xfId="47" applyNumberFormat="1" applyFont="1" applyBorder="1" applyAlignment="1">
      <alignment horizontal="center" vertical="center"/>
      <protection/>
    </xf>
    <xf numFmtId="190" fontId="22" fillId="0" borderId="16" xfId="38" applyNumberFormat="1" applyFont="1" applyBorder="1" applyAlignment="1">
      <alignment/>
    </xf>
    <xf numFmtId="188" fontId="22" fillId="0" borderId="16" xfId="38" applyNumberFormat="1" applyFont="1" applyBorder="1" applyAlignment="1">
      <alignment horizontal="right"/>
    </xf>
    <xf numFmtId="190" fontId="22" fillId="0" borderId="22" xfId="38" applyNumberFormat="1" applyFont="1" applyBorder="1" applyAlignment="1">
      <alignment horizontal="right"/>
    </xf>
    <xf numFmtId="188" fontId="22" fillId="0" borderId="22" xfId="38" applyNumberFormat="1" applyFont="1" applyBorder="1" applyAlignment="1">
      <alignment horizontal="right"/>
    </xf>
    <xf numFmtId="0" fontId="26" fillId="0" borderId="16" xfId="47" applyFont="1" applyBorder="1">
      <alignment/>
      <protection/>
    </xf>
    <xf numFmtId="0" fontId="22" fillId="0" borderId="25" xfId="47" applyFont="1" applyBorder="1">
      <alignment/>
      <protection/>
    </xf>
    <xf numFmtId="190" fontId="22" fillId="0" borderId="21" xfId="38" applyNumberFormat="1" applyFont="1" applyBorder="1" applyAlignment="1">
      <alignment/>
    </xf>
    <xf numFmtId="190" fontId="22" fillId="0" borderId="22" xfId="38" applyNumberFormat="1" applyFont="1" applyBorder="1" applyAlignment="1">
      <alignment vertical="center"/>
    </xf>
    <xf numFmtId="0" fontId="22" fillId="0" borderId="22" xfId="47" applyFont="1" applyBorder="1" applyAlignment="1">
      <alignment horizontal="center" vertical="center"/>
      <protection/>
    </xf>
    <xf numFmtId="188" fontId="22" fillId="0" borderId="24" xfId="47" applyNumberFormat="1" applyFont="1" applyBorder="1" applyAlignment="1">
      <alignment vertical="center"/>
      <protection/>
    </xf>
    <xf numFmtId="189" fontId="22" fillId="0" borderId="22" xfId="47" applyNumberFormat="1" applyFont="1" applyBorder="1" applyAlignment="1">
      <alignment horizontal="center" vertical="center"/>
      <protection/>
    </xf>
    <xf numFmtId="0" fontId="22" fillId="0" borderId="25" xfId="47" applyFont="1" applyBorder="1" applyAlignment="1">
      <alignment horizontal="center"/>
      <protection/>
    </xf>
    <xf numFmtId="0" fontId="22" fillId="0" borderId="17" xfId="47" applyFont="1" applyBorder="1" applyAlignment="1">
      <alignment horizontal="center"/>
      <protection/>
    </xf>
    <xf numFmtId="0" fontId="22" fillId="0" borderId="0" xfId="47" applyFont="1" applyBorder="1">
      <alignment/>
      <protection/>
    </xf>
    <xf numFmtId="188" fontId="22" fillId="0" borderId="14" xfId="38" applyNumberFormat="1" applyFont="1" applyBorder="1" applyAlignment="1">
      <alignment horizontal="right"/>
    </xf>
    <xf numFmtId="188" fontId="22" fillId="0" borderId="26" xfId="38" applyNumberFormat="1" applyFont="1" applyBorder="1" applyAlignment="1">
      <alignment horizontal="right"/>
    </xf>
    <xf numFmtId="188" fontId="22" fillId="0" borderId="22" xfId="47" applyNumberFormat="1" applyFont="1" applyBorder="1" applyAlignment="1">
      <alignment horizontal="center"/>
      <protection/>
    </xf>
    <xf numFmtId="0" fontId="22" fillId="0" borderId="0" xfId="47" applyFont="1" applyAlignment="1">
      <alignment vertical="center"/>
      <protection/>
    </xf>
    <xf numFmtId="188" fontId="22" fillId="0" borderId="27" xfId="38" applyNumberFormat="1" applyFont="1" applyBorder="1" applyAlignment="1">
      <alignment vertical="center"/>
    </xf>
    <xf numFmtId="189" fontId="22" fillId="0" borderId="27" xfId="47" applyNumberFormat="1" applyFont="1" applyBorder="1" applyAlignment="1">
      <alignment horizontal="center" vertical="center"/>
      <protection/>
    </xf>
    <xf numFmtId="188" fontId="22" fillId="0" borderId="27" xfId="47" applyNumberFormat="1" applyFont="1" applyBorder="1" applyAlignment="1">
      <alignment vertical="center"/>
      <protection/>
    </xf>
    <xf numFmtId="188" fontId="22" fillId="0" borderId="0" xfId="47" applyNumberFormat="1" applyFont="1">
      <alignment/>
      <protection/>
    </xf>
    <xf numFmtId="0" fontId="21" fillId="0" borderId="0" xfId="47" applyFont="1" applyAlignment="1">
      <alignment horizontal="center"/>
      <protection/>
    </xf>
    <xf numFmtId="0" fontId="27" fillId="0" borderId="0" xfId="47" applyFont="1">
      <alignment/>
      <protection/>
    </xf>
    <xf numFmtId="192" fontId="21" fillId="0" borderId="0" xfId="47" applyNumberFormat="1" applyFont="1" applyAlignment="1">
      <alignment horizontal="center" vertical="top"/>
      <protection/>
    </xf>
    <xf numFmtId="0" fontId="21" fillId="0" borderId="22" xfId="47" applyFont="1" applyBorder="1" applyAlignment="1">
      <alignment horizontal="center" vertical="center"/>
      <protection/>
    </xf>
    <xf numFmtId="190" fontId="21" fillId="0" borderId="22" xfId="40" applyNumberFormat="1" applyFont="1" applyBorder="1" applyAlignment="1">
      <alignment horizontal="center" vertical="center"/>
    </xf>
    <xf numFmtId="0" fontId="27" fillId="0" borderId="28" xfId="47" applyFont="1" applyBorder="1">
      <alignment/>
      <protection/>
    </xf>
    <xf numFmtId="49" fontId="27" fillId="0" borderId="28" xfId="47" applyNumberFormat="1" applyFont="1" applyBorder="1" applyAlignment="1">
      <alignment horizontal="center"/>
      <protection/>
    </xf>
    <xf numFmtId="190" fontId="27" fillId="0" borderId="28" xfId="40" applyNumberFormat="1" applyFont="1" applyBorder="1" applyAlignment="1">
      <alignment horizontal="right"/>
    </xf>
    <xf numFmtId="190" fontId="27" fillId="0" borderId="28" xfId="40" applyNumberFormat="1" applyFont="1" applyBorder="1" applyAlignment="1">
      <alignment horizontal="center"/>
    </xf>
    <xf numFmtId="189" fontId="27" fillId="0" borderId="28" xfId="40" applyNumberFormat="1" applyFont="1" applyBorder="1" applyAlignment="1">
      <alignment horizontal="center"/>
    </xf>
    <xf numFmtId="0" fontId="27" fillId="0" borderId="28" xfId="47" applyFont="1" applyBorder="1" applyAlignment="1">
      <alignment/>
      <protection/>
    </xf>
    <xf numFmtId="0" fontId="27" fillId="0" borderId="28" xfId="47" applyFont="1" applyBorder="1" applyAlignment="1">
      <alignment horizontal="center"/>
      <protection/>
    </xf>
    <xf numFmtId="49" fontId="27" fillId="0" borderId="29" xfId="47" applyNumberFormat="1" applyFont="1" applyBorder="1" applyAlignment="1">
      <alignment horizontal="center"/>
      <protection/>
    </xf>
    <xf numFmtId="190" fontId="27" fillId="0" borderId="28" xfId="40" applyNumberFormat="1" applyFont="1" applyBorder="1" applyAlignment="1">
      <alignment/>
    </xf>
    <xf numFmtId="0" fontId="27" fillId="0" borderId="30" xfId="47" applyFont="1" applyBorder="1">
      <alignment/>
      <protection/>
    </xf>
    <xf numFmtId="49" fontId="27" fillId="0" borderId="31" xfId="47" applyNumberFormat="1" applyFont="1" applyBorder="1" applyAlignment="1">
      <alignment horizontal="center"/>
      <protection/>
    </xf>
    <xf numFmtId="190" fontId="27" fillId="0" borderId="30" xfId="40" applyNumberFormat="1" applyFont="1" applyBorder="1" applyAlignment="1">
      <alignment horizontal="right"/>
    </xf>
    <xf numFmtId="190" fontId="27" fillId="0" borderId="30" xfId="40" applyNumberFormat="1" applyFont="1" applyBorder="1" applyAlignment="1">
      <alignment horizontal="center"/>
    </xf>
    <xf numFmtId="189" fontId="27" fillId="0" borderId="30" xfId="40" applyNumberFormat="1" applyFont="1" applyBorder="1" applyAlignment="1">
      <alignment horizontal="center"/>
    </xf>
    <xf numFmtId="0" fontId="27" fillId="0" borderId="27" xfId="47" applyFont="1" applyBorder="1" applyAlignment="1">
      <alignment vertical="center"/>
      <protection/>
    </xf>
    <xf numFmtId="0" fontId="27" fillId="0" borderId="32" xfId="47" applyFont="1" applyBorder="1" applyAlignment="1">
      <alignment horizontal="center" vertical="center"/>
      <protection/>
    </xf>
    <xf numFmtId="190" fontId="21" fillId="0" borderId="27" xfId="40" applyNumberFormat="1" applyFont="1" applyBorder="1" applyAlignment="1">
      <alignment vertical="center"/>
    </xf>
    <xf numFmtId="189" fontId="21" fillId="0" borderId="27" xfId="40" applyNumberFormat="1" applyFont="1" applyBorder="1" applyAlignment="1">
      <alignment horizontal="center" vertical="center"/>
    </xf>
    <xf numFmtId="0" fontId="28" fillId="0" borderId="0" xfId="47" applyFont="1" applyAlignment="1">
      <alignment horizontal="center"/>
      <protection/>
    </xf>
    <xf numFmtId="0" fontId="18" fillId="0" borderId="0" xfId="47">
      <alignment/>
      <protection/>
    </xf>
    <xf numFmtId="0" fontId="21" fillId="0" borderId="0" xfId="47" applyFont="1" applyAlignment="1">
      <alignment horizontal="center"/>
      <protection/>
    </xf>
    <xf numFmtId="4" fontId="27" fillId="0" borderId="0" xfId="47" applyNumberFormat="1" applyFont="1" applyAlignment="1">
      <alignment horizontal="right"/>
      <protection/>
    </xf>
    <xf numFmtId="4" fontId="27" fillId="0" borderId="0" xfId="47" applyNumberFormat="1" applyFont="1">
      <alignment/>
      <protection/>
    </xf>
    <xf numFmtId="43" fontId="27" fillId="0" borderId="0" xfId="38" applyFont="1" applyAlignment="1">
      <alignment horizontal="right"/>
    </xf>
    <xf numFmtId="4" fontId="27" fillId="0" borderId="0" xfId="47" applyNumberFormat="1" applyFont="1" applyFill="1" applyAlignment="1">
      <alignment horizontal="right"/>
      <protection/>
    </xf>
    <xf numFmtId="0" fontId="27" fillId="0" borderId="0" xfId="47" applyFont="1" applyAlignment="1">
      <alignment vertical="center"/>
      <protection/>
    </xf>
    <xf numFmtId="4" fontId="27" fillId="0" borderId="33" xfId="47" applyNumberFormat="1" applyFont="1" applyBorder="1" applyAlignment="1">
      <alignment horizontal="right" vertical="center"/>
      <protection/>
    </xf>
    <xf numFmtId="4" fontId="27" fillId="0" borderId="0" xfId="47" applyNumberFormat="1" applyFont="1" applyBorder="1" applyAlignment="1">
      <alignment horizontal="right" vertical="center"/>
      <protection/>
    </xf>
    <xf numFmtId="4" fontId="27" fillId="0" borderId="33" xfId="47" applyNumberFormat="1" applyFont="1" applyFill="1" applyBorder="1" applyAlignment="1">
      <alignment horizontal="right" vertical="center"/>
      <protection/>
    </xf>
    <xf numFmtId="0" fontId="27" fillId="0" borderId="0" xfId="47" applyFont="1" applyFill="1">
      <alignment/>
      <protection/>
    </xf>
    <xf numFmtId="43" fontId="27" fillId="0" borderId="0" xfId="38" applyNumberFormat="1" applyFont="1" applyBorder="1" applyAlignment="1">
      <alignment horizontal="right"/>
    </xf>
    <xf numFmtId="0" fontId="27" fillId="0" borderId="0" xfId="47" applyFont="1" applyBorder="1">
      <alignment/>
      <protection/>
    </xf>
    <xf numFmtId="4" fontId="27" fillId="0" borderId="33" xfId="47" applyNumberFormat="1" applyFont="1" applyBorder="1" applyAlignment="1">
      <alignment horizontal="right"/>
      <protection/>
    </xf>
    <xf numFmtId="43" fontId="27" fillId="0" borderId="0" xfId="36" applyFont="1" applyBorder="1" applyAlignment="1" quotePrefix="1">
      <alignment horizontal="right"/>
    </xf>
    <xf numFmtId="43" fontId="27" fillId="0" borderId="0" xfId="38" applyFont="1" applyBorder="1" applyAlignment="1" quotePrefix="1">
      <alignment horizontal="right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7"/>
  <sheetViews>
    <sheetView view="pageBreakPreview" zoomScaleSheetLayoutView="100" zoomScalePageLayoutView="0" workbookViewId="0" topLeftCell="A1">
      <selection activeCell="M16" sqref="M16"/>
    </sheetView>
  </sheetViews>
  <sheetFormatPr defaultColWidth="9.140625" defaultRowHeight="15"/>
  <cols>
    <col min="1" max="1" width="11.28125" style="5" customWidth="1"/>
    <col min="2" max="2" width="3.7109375" style="5" customWidth="1"/>
    <col min="3" max="3" width="10.00390625" style="5" customWidth="1"/>
    <col min="4" max="4" width="3.57421875" style="5" customWidth="1"/>
    <col min="5" max="5" width="27.421875" style="5" customWidth="1"/>
    <col min="6" max="6" width="6.28125" style="5" customWidth="1"/>
    <col min="7" max="7" width="10.7109375" style="5" customWidth="1"/>
    <col min="8" max="8" width="4.00390625" style="5" customWidth="1"/>
    <col min="9" max="16384" width="9.00390625" style="5" customWidth="1"/>
  </cols>
  <sheetData>
    <row r="2" spans="1:8" ht="23.25">
      <c r="A2" s="1" t="s">
        <v>0</v>
      </c>
      <c r="B2" s="1"/>
      <c r="C2" s="1"/>
      <c r="D2" s="2"/>
      <c r="E2" s="2"/>
      <c r="F2" s="3" t="s">
        <v>1</v>
      </c>
      <c r="G2" s="4" t="s">
        <v>2</v>
      </c>
      <c r="H2" s="2"/>
    </row>
    <row r="3" spans="1:8" ht="23.25">
      <c r="A3" s="6" t="s">
        <v>3</v>
      </c>
      <c r="B3" s="6"/>
      <c r="C3" s="6"/>
      <c r="D3" s="6"/>
      <c r="E3" s="6"/>
      <c r="F3" s="6"/>
      <c r="G3" s="6"/>
      <c r="H3" s="6"/>
    </row>
    <row r="4" spans="1:8" ht="19.5" thickBot="1">
      <c r="A4" s="2"/>
      <c r="B4" s="2"/>
      <c r="C4" s="2"/>
      <c r="D4" s="2"/>
      <c r="E4" s="2"/>
      <c r="F4" s="7" t="s">
        <v>4</v>
      </c>
      <c r="G4" s="7"/>
      <c r="H4" s="2"/>
    </row>
    <row r="5" spans="1:8" ht="19.5" thickTop="1">
      <c r="A5" s="8" t="s">
        <v>5</v>
      </c>
      <c r="B5" s="9"/>
      <c r="C5" s="9"/>
      <c r="D5" s="10"/>
      <c r="E5" s="11"/>
      <c r="F5" s="11"/>
      <c r="G5" s="8" t="s">
        <v>6</v>
      </c>
      <c r="H5" s="10"/>
    </row>
    <row r="6" spans="1:8" ht="18.75">
      <c r="A6" s="12" t="s">
        <v>7</v>
      </c>
      <c r="B6" s="13"/>
      <c r="C6" s="12" t="s">
        <v>8</v>
      </c>
      <c r="D6" s="13"/>
      <c r="E6" s="14" t="s">
        <v>9</v>
      </c>
      <c r="F6" s="15" t="s">
        <v>10</v>
      </c>
      <c r="G6" s="16" t="s">
        <v>8</v>
      </c>
      <c r="H6" s="16"/>
    </row>
    <row r="7" spans="1:8" ht="19.5" thickBot="1">
      <c r="A7" s="17" t="s">
        <v>11</v>
      </c>
      <c r="B7" s="18"/>
      <c r="C7" s="17" t="s">
        <v>11</v>
      </c>
      <c r="D7" s="18"/>
      <c r="E7" s="19"/>
      <c r="F7" s="20" t="s">
        <v>12</v>
      </c>
      <c r="G7" s="21" t="s">
        <v>11</v>
      </c>
      <c r="H7" s="21"/>
    </row>
    <row r="8" spans="1:8" ht="19.5" thickTop="1">
      <c r="A8" s="22">
        <v>41913</v>
      </c>
      <c r="B8" s="23"/>
      <c r="C8" s="24">
        <v>26513195</v>
      </c>
      <c r="D8" s="25">
        <v>28</v>
      </c>
      <c r="E8" s="11" t="s">
        <v>13</v>
      </c>
      <c r="F8" s="11"/>
      <c r="G8" s="26">
        <v>26513195</v>
      </c>
      <c r="H8" s="27">
        <v>28</v>
      </c>
    </row>
    <row r="9" spans="1:9" ht="18.75">
      <c r="A9" s="23"/>
      <c r="B9" s="23"/>
      <c r="C9" s="28"/>
      <c r="D9" s="29"/>
      <c r="E9" s="30" t="s">
        <v>14</v>
      </c>
      <c r="F9" s="31"/>
      <c r="G9" s="28"/>
      <c r="H9" s="29"/>
      <c r="I9" s="5" t="s">
        <v>13</v>
      </c>
    </row>
    <row r="10" spans="1:8" ht="18.75">
      <c r="A10" s="32">
        <v>256400</v>
      </c>
      <c r="B10" s="14" t="s">
        <v>15</v>
      </c>
      <c r="C10" s="33">
        <v>2400</v>
      </c>
      <c r="D10" s="34" t="s">
        <v>15</v>
      </c>
      <c r="E10" s="23" t="s">
        <v>16</v>
      </c>
      <c r="F10" s="35" t="s">
        <v>17</v>
      </c>
      <c r="G10" s="33">
        <v>2400</v>
      </c>
      <c r="H10" s="34" t="s">
        <v>15</v>
      </c>
    </row>
    <row r="11" spans="1:8" ht="18.75">
      <c r="A11" s="32">
        <v>338600</v>
      </c>
      <c r="B11" s="14" t="s">
        <v>15</v>
      </c>
      <c r="C11" s="33">
        <v>9241</v>
      </c>
      <c r="D11" s="34" t="s">
        <v>15</v>
      </c>
      <c r="E11" s="23" t="s">
        <v>18</v>
      </c>
      <c r="F11" s="35" t="s">
        <v>19</v>
      </c>
      <c r="G11" s="33">
        <v>9241</v>
      </c>
      <c r="H11" s="34" t="s">
        <v>15</v>
      </c>
    </row>
    <row r="12" spans="1:8" ht="18.75">
      <c r="A12" s="32">
        <v>540000</v>
      </c>
      <c r="B12" s="14" t="s">
        <v>15</v>
      </c>
      <c r="C12" s="33">
        <v>5860</v>
      </c>
      <c r="D12" s="34" t="s">
        <v>15</v>
      </c>
      <c r="E12" s="23" t="s">
        <v>20</v>
      </c>
      <c r="F12" s="35" t="s">
        <v>21</v>
      </c>
      <c r="G12" s="33">
        <v>5860</v>
      </c>
      <c r="H12" s="34" t="s">
        <v>15</v>
      </c>
    </row>
    <row r="13" spans="1:8" ht="18.75">
      <c r="A13" s="36"/>
      <c r="B13" s="14"/>
      <c r="C13" s="37"/>
      <c r="D13" s="34"/>
      <c r="E13" s="23" t="s">
        <v>22</v>
      </c>
      <c r="F13" s="35" t="s">
        <v>23</v>
      </c>
      <c r="G13" s="37"/>
      <c r="H13" s="34"/>
    </row>
    <row r="14" spans="1:8" ht="18.75">
      <c r="A14" s="32">
        <v>80000</v>
      </c>
      <c r="B14" s="14" t="s">
        <v>15</v>
      </c>
      <c r="C14" s="33">
        <v>20114</v>
      </c>
      <c r="D14" s="34" t="s">
        <v>15</v>
      </c>
      <c r="E14" s="23" t="s">
        <v>24</v>
      </c>
      <c r="F14" s="35" t="s">
        <v>25</v>
      </c>
      <c r="G14" s="33">
        <v>20114</v>
      </c>
      <c r="H14" s="34" t="s">
        <v>15</v>
      </c>
    </row>
    <row r="15" spans="1:8" ht="18.75">
      <c r="A15" s="38">
        <v>2000</v>
      </c>
      <c r="B15" s="14" t="s">
        <v>15</v>
      </c>
      <c r="C15" s="37"/>
      <c r="D15" s="34"/>
      <c r="E15" s="23" t="s">
        <v>26</v>
      </c>
      <c r="F15" s="35" t="s">
        <v>27</v>
      </c>
      <c r="G15" s="37"/>
      <c r="H15" s="34"/>
    </row>
    <row r="16" spans="1:8" ht="18.75">
      <c r="A16" s="32">
        <v>16253000</v>
      </c>
      <c r="B16" s="14" t="s">
        <v>15</v>
      </c>
      <c r="C16" s="37">
        <v>1116397</v>
      </c>
      <c r="D16" s="34">
        <v>75</v>
      </c>
      <c r="E16" s="23" t="s">
        <v>28</v>
      </c>
      <c r="F16" s="35" t="s">
        <v>29</v>
      </c>
      <c r="G16" s="37">
        <v>1116397</v>
      </c>
      <c r="H16" s="34">
        <v>75</v>
      </c>
    </row>
    <row r="17" spans="1:8" ht="18.75">
      <c r="A17" s="32">
        <v>13000000</v>
      </c>
      <c r="B17" s="14" t="s">
        <v>15</v>
      </c>
      <c r="C17" s="37"/>
      <c r="D17" s="34"/>
      <c r="E17" s="23" t="s">
        <v>30</v>
      </c>
      <c r="F17" s="35" t="s">
        <v>31</v>
      </c>
      <c r="G17" s="37"/>
      <c r="H17" s="34"/>
    </row>
    <row r="18" spans="1:8" ht="18.75">
      <c r="A18" s="39">
        <f>SUM(A10:A17)</f>
        <v>30470000</v>
      </c>
      <c r="B18" s="40" t="s">
        <v>15</v>
      </c>
      <c r="C18" s="41">
        <f>SUM(C10:C17)+INT(SUM(D10:D17)/100)</f>
        <v>1154012</v>
      </c>
      <c r="D18" s="42">
        <f>MOD(SUM(D10:D17),100)</f>
        <v>75</v>
      </c>
      <c r="E18" s="23"/>
      <c r="F18" s="43"/>
      <c r="G18" s="44">
        <f>SUM(G10:G17)+INT(SUM(H10:H17)/100)</f>
        <v>1154012</v>
      </c>
      <c r="H18" s="42">
        <f>MOD(SUM(H10:H17),100)</f>
        <v>75</v>
      </c>
    </row>
    <row r="19" spans="1:8" ht="18.75">
      <c r="A19" s="32"/>
      <c r="B19" s="14"/>
      <c r="C19" s="37"/>
      <c r="D19" s="34"/>
      <c r="E19" s="23" t="s">
        <v>32</v>
      </c>
      <c r="F19" s="35" t="s">
        <v>33</v>
      </c>
      <c r="G19" s="37"/>
      <c r="H19" s="34"/>
    </row>
    <row r="20" spans="1:8" ht="18.75">
      <c r="A20" s="32"/>
      <c r="B20" s="14"/>
      <c r="C20" s="37">
        <v>1084179</v>
      </c>
      <c r="D20" s="34" t="s">
        <v>15</v>
      </c>
      <c r="E20" s="45" t="s">
        <v>34</v>
      </c>
      <c r="F20" s="35" t="s">
        <v>35</v>
      </c>
      <c r="G20" s="37">
        <v>1084179</v>
      </c>
      <c r="H20" s="34" t="s">
        <v>15</v>
      </c>
    </row>
    <row r="21" spans="1:8" ht="18.75">
      <c r="A21" s="36"/>
      <c r="B21" s="23"/>
      <c r="C21" s="37">
        <v>24000</v>
      </c>
      <c r="D21" s="46" t="s">
        <v>15</v>
      </c>
      <c r="E21" s="23" t="s">
        <v>36</v>
      </c>
      <c r="F21" s="35" t="s">
        <v>37</v>
      </c>
      <c r="G21" s="37">
        <v>24000</v>
      </c>
      <c r="H21" s="46" t="s">
        <v>15</v>
      </c>
    </row>
    <row r="22" spans="1:8" ht="18.75">
      <c r="A22" s="36"/>
      <c r="B22" s="23"/>
      <c r="C22" s="33"/>
      <c r="D22" s="46"/>
      <c r="E22" s="23" t="s">
        <v>38</v>
      </c>
      <c r="F22" s="35" t="s">
        <v>39</v>
      </c>
      <c r="G22" s="33"/>
      <c r="H22" s="46"/>
    </row>
    <row r="23" spans="1:8" ht="18.75">
      <c r="A23" s="36"/>
      <c r="B23" s="23"/>
      <c r="C23" s="37"/>
      <c r="D23" s="46"/>
      <c r="E23" s="23" t="s">
        <v>40</v>
      </c>
      <c r="F23" s="35" t="s">
        <v>41</v>
      </c>
      <c r="G23" s="37"/>
      <c r="H23" s="46"/>
    </row>
    <row r="24" spans="1:8" ht="18.75">
      <c r="A24" s="36"/>
      <c r="B24" s="23"/>
      <c r="C24" s="37"/>
      <c r="D24" s="46"/>
      <c r="E24" s="23" t="s">
        <v>42</v>
      </c>
      <c r="F24" s="35" t="s">
        <v>43</v>
      </c>
      <c r="G24" s="37"/>
      <c r="H24" s="46"/>
    </row>
    <row r="25" spans="1:8" ht="18.75">
      <c r="A25" s="36"/>
      <c r="B25" s="23"/>
      <c r="C25" s="37"/>
      <c r="D25" s="46"/>
      <c r="E25" s="23" t="s">
        <v>44</v>
      </c>
      <c r="F25" s="35" t="s">
        <v>45</v>
      </c>
      <c r="G25" s="37"/>
      <c r="H25" s="46"/>
    </row>
    <row r="26" spans="1:8" ht="18.75">
      <c r="A26" s="47"/>
      <c r="B26" s="14"/>
      <c r="C26" s="37"/>
      <c r="D26" s="46"/>
      <c r="E26" s="23" t="s">
        <v>46</v>
      </c>
      <c r="F26" s="35" t="s">
        <v>47</v>
      </c>
      <c r="G26" s="37"/>
      <c r="H26" s="46"/>
    </row>
    <row r="27" spans="1:8" ht="18.75">
      <c r="A27" s="47"/>
      <c r="B27" s="14"/>
      <c r="C27" s="37"/>
      <c r="D27" s="46"/>
      <c r="E27" s="23" t="s">
        <v>48</v>
      </c>
      <c r="F27" s="35" t="s">
        <v>49</v>
      </c>
      <c r="G27" s="37"/>
      <c r="H27" s="46"/>
    </row>
    <row r="28" spans="1:8" ht="18.75">
      <c r="A28" s="36"/>
      <c r="B28" s="23"/>
      <c r="C28" s="37"/>
      <c r="D28" s="46"/>
      <c r="E28" s="23" t="s">
        <v>50</v>
      </c>
      <c r="F28" s="35" t="s">
        <v>51</v>
      </c>
      <c r="G28" s="37"/>
      <c r="H28" s="46"/>
    </row>
    <row r="29" spans="1:8" ht="18.75">
      <c r="A29" s="36"/>
      <c r="B29" s="23"/>
      <c r="C29" s="37"/>
      <c r="D29" s="46"/>
      <c r="E29" s="23" t="s">
        <v>52</v>
      </c>
      <c r="F29" s="35" t="s">
        <v>53</v>
      </c>
      <c r="G29" s="37"/>
      <c r="H29" s="46"/>
    </row>
    <row r="30" spans="1:8" ht="18.75">
      <c r="A30" s="36"/>
      <c r="B30" s="23"/>
      <c r="C30" s="37">
        <v>456172</v>
      </c>
      <c r="D30" s="46">
        <v>22</v>
      </c>
      <c r="E30" s="23" t="s">
        <v>54</v>
      </c>
      <c r="F30" s="35" t="s">
        <v>55</v>
      </c>
      <c r="G30" s="37">
        <v>456172</v>
      </c>
      <c r="H30" s="46">
        <v>22</v>
      </c>
    </row>
    <row r="31" spans="1:8" ht="18.75">
      <c r="A31" s="36"/>
      <c r="B31" s="23"/>
      <c r="C31" s="37">
        <v>41430</v>
      </c>
      <c r="D31" s="34" t="s">
        <v>15</v>
      </c>
      <c r="E31" s="23" t="s">
        <v>56</v>
      </c>
      <c r="F31" s="35" t="s">
        <v>57</v>
      </c>
      <c r="G31" s="37">
        <v>41430</v>
      </c>
      <c r="H31" s="34" t="s">
        <v>15</v>
      </c>
    </row>
    <row r="32" spans="1:8" ht="18.75">
      <c r="A32" s="36"/>
      <c r="B32" s="23"/>
      <c r="C32" s="37"/>
      <c r="D32" s="34"/>
      <c r="E32" s="23" t="s">
        <v>58</v>
      </c>
      <c r="F32" s="35" t="s">
        <v>59</v>
      </c>
      <c r="G32" s="37"/>
      <c r="H32" s="34"/>
    </row>
    <row r="33" spans="1:8" ht="18.75">
      <c r="A33" s="36"/>
      <c r="B33" s="23"/>
      <c r="C33" s="37"/>
      <c r="D33" s="34"/>
      <c r="E33" s="23" t="s">
        <v>60</v>
      </c>
      <c r="F33" s="35"/>
      <c r="G33" s="37"/>
      <c r="H33" s="34"/>
    </row>
    <row r="34" spans="1:8" ht="18.75">
      <c r="A34" s="36"/>
      <c r="B34" s="23"/>
      <c r="C34" s="37"/>
      <c r="D34" s="34"/>
      <c r="E34" s="23" t="s">
        <v>61</v>
      </c>
      <c r="F34" s="35" t="s">
        <v>62</v>
      </c>
      <c r="G34" s="37"/>
      <c r="H34" s="34"/>
    </row>
    <row r="35" spans="1:8" ht="18.75">
      <c r="A35" s="36"/>
      <c r="B35" s="23"/>
      <c r="C35" s="37"/>
      <c r="D35" s="34"/>
      <c r="E35" s="23"/>
      <c r="F35" s="35"/>
      <c r="G35" s="37"/>
      <c r="H35" s="34"/>
    </row>
    <row r="36" spans="1:8" ht="18.75">
      <c r="A36" s="36"/>
      <c r="B36" s="23"/>
      <c r="C36" s="37"/>
      <c r="D36" s="34"/>
      <c r="E36" s="23"/>
      <c r="F36" s="35"/>
      <c r="G36" s="37"/>
      <c r="H36" s="34"/>
    </row>
    <row r="37" spans="1:8" ht="18.75">
      <c r="A37" s="36"/>
      <c r="B37" s="23"/>
      <c r="C37" s="37"/>
      <c r="D37" s="34"/>
      <c r="E37" s="23"/>
      <c r="F37" s="35"/>
      <c r="G37" s="37"/>
      <c r="H37" s="34"/>
    </row>
    <row r="38" spans="1:8" ht="18.75">
      <c r="A38" s="36"/>
      <c r="B38" s="23"/>
      <c r="C38" s="37"/>
      <c r="D38" s="34"/>
      <c r="E38" s="23"/>
      <c r="F38" s="35"/>
      <c r="G38" s="37"/>
      <c r="H38" s="34"/>
    </row>
    <row r="39" spans="1:8" ht="18.75">
      <c r="A39" s="36"/>
      <c r="B39" s="23"/>
      <c r="C39" s="37"/>
      <c r="D39" s="46"/>
      <c r="E39" s="23"/>
      <c r="F39" s="35"/>
      <c r="G39" s="37"/>
      <c r="H39" s="46"/>
    </row>
    <row r="40" spans="1:8" ht="18.75">
      <c r="A40" s="23"/>
      <c r="B40" s="23"/>
      <c r="C40" s="48"/>
      <c r="D40" s="46"/>
      <c r="E40" s="23"/>
      <c r="F40" s="49"/>
      <c r="G40" s="48"/>
      <c r="H40" s="46"/>
    </row>
    <row r="41" spans="1:8" ht="18.75">
      <c r="A41" s="30"/>
      <c r="B41" s="50"/>
      <c r="C41" s="51">
        <f>SUM(C19:C40)+INT(SUM(D19:D40)/100)</f>
        <v>1605781</v>
      </c>
      <c r="D41" s="42">
        <f>MOD(SUM(D19:D40),100)</f>
        <v>22</v>
      </c>
      <c r="E41" s="30"/>
      <c r="F41" s="30"/>
      <c r="G41" s="51">
        <f>SUM(G19:G40)+INT(SUM(H19:H40)/100)</f>
        <v>1605781</v>
      </c>
      <c r="H41" s="42">
        <f>MOD(SUM(H19:H40),100)</f>
        <v>22</v>
      </c>
    </row>
    <row r="42" spans="1:9" ht="18.75">
      <c r="A42" s="52"/>
      <c r="B42" s="53"/>
      <c r="C42" s="54">
        <f>SUM(C18+C41)+INT(SUM(D18+D41)/100)</f>
        <v>2759793</v>
      </c>
      <c r="D42" s="55">
        <f>MOD(SUM(D18+D41),100)</f>
        <v>97</v>
      </c>
      <c r="E42" s="56" t="s">
        <v>63</v>
      </c>
      <c r="G42" s="57">
        <f>SUM(G18+G41)+INT(SUM(H18+H41)/100)</f>
        <v>2759793</v>
      </c>
      <c r="H42" s="55">
        <f>MOD(SUM(H18+H41),100)</f>
        <v>97</v>
      </c>
      <c r="I42" s="5" t="s">
        <v>64</v>
      </c>
    </row>
    <row r="43" spans="1:8" ht="19.5" thickBot="1">
      <c r="A43" s="19"/>
      <c r="B43" s="19"/>
      <c r="C43" s="58"/>
      <c r="D43" s="58"/>
      <c r="G43" s="58"/>
      <c r="H43" s="58"/>
    </row>
    <row r="44" spans="1:8" ht="19.5" customHeight="1" thickTop="1">
      <c r="A44" s="8" t="s">
        <v>5</v>
      </c>
      <c r="B44" s="9"/>
      <c r="C44" s="9"/>
      <c r="D44" s="10"/>
      <c r="E44" s="11"/>
      <c r="F44" s="11"/>
      <c r="G44" s="8" t="s">
        <v>6</v>
      </c>
      <c r="H44" s="10"/>
    </row>
    <row r="45" spans="1:8" ht="17.25" customHeight="1">
      <c r="A45" s="12" t="s">
        <v>7</v>
      </c>
      <c r="B45" s="13"/>
      <c r="C45" s="12" t="s">
        <v>8</v>
      </c>
      <c r="D45" s="13"/>
      <c r="E45" s="14" t="s">
        <v>9</v>
      </c>
      <c r="F45" s="15" t="s">
        <v>10</v>
      </c>
      <c r="G45" s="16" t="s">
        <v>8</v>
      </c>
      <c r="H45" s="16"/>
    </row>
    <row r="46" spans="1:8" ht="18" customHeight="1" thickBot="1">
      <c r="A46" s="17" t="s">
        <v>11</v>
      </c>
      <c r="B46" s="18"/>
      <c r="C46" s="17" t="s">
        <v>11</v>
      </c>
      <c r="D46" s="18"/>
      <c r="E46" s="19"/>
      <c r="F46" s="20" t="s">
        <v>12</v>
      </c>
      <c r="G46" s="21" t="s">
        <v>11</v>
      </c>
      <c r="H46" s="21"/>
    </row>
    <row r="47" spans="1:8" ht="17.25" customHeight="1" thickTop="1">
      <c r="A47" s="59"/>
      <c r="B47" s="60"/>
      <c r="C47" s="61"/>
      <c r="D47" s="62"/>
      <c r="E47" s="63" t="s">
        <v>65</v>
      </c>
      <c r="F47" s="60"/>
      <c r="G47" s="61"/>
      <c r="H47" s="64"/>
    </row>
    <row r="48" spans="1:8" ht="19.5" customHeight="1">
      <c r="A48" s="65">
        <v>2775360</v>
      </c>
      <c r="B48" s="14" t="s">
        <v>15</v>
      </c>
      <c r="C48" s="33"/>
      <c r="D48" s="34"/>
      <c r="E48" s="23" t="s">
        <v>66</v>
      </c>
      <c r="F48" s="35" t="s">
        <v>67</v>
      </c>
      <c r="G48" s="33"/>
      <c r="H48" s="34"/>
    </row>
    <row r="49" spans="1:8" ht="19.5" customHeight="1">
      <c r="A49" s="65">
        <v>2624640</v>
      </c>
      <c r="B49" s="14" t="s">
        <v>15</v>
      </c>
      <c r="C49" s="33">
        <v>190745</v>
      </c>
      <c r="D49" s="34" t="s">
        <v>15</v>
      </c>
      <c r="E49" s="23" t="s">
        <v>68</v>
      </c>
      <c r="F49" s="35" t="s">
        <v>69</v>
      </c>
      <c r="G49" s="33">
        <v>190745</v>
      </c>
      <c r="H49" s="34" t="s">
        <v>15</v>
      </c>
    </row>
    <row r="50" spans="1:8" ht="19.5" customHeight="1">
      <c r="A50" s="65">
        <v>9852300</v>
      </c>
      <c r="B50" s="14" t="s">
        <v>15</v>
      </c>
      <c r="C50" s="33">
        <v>685905</v>
      </c>
      <c r="D50" s="34" t="s">
        <v>15</v>
      </c>
      <c r="E50" s="23" t="s">
        <v>70</v>
      </c>
      <c r="F50" s="35" t="s">
        <v>71</v>
      </c>
      <c r="G50" s="33">
        <v>685905</v>
      </c>
      <c r="H50" s="34" t="s">
        <v>15</v>
      </c>
    </row>
    <row r="51" spans="1:8" ht="19.5" customHeight="1">
      <c r="A51" s="38">
        <v>769400</v>
      </c>
      <c r="B51" s="14" t="s">
        <v>15</v>
      </c>
      <c r="C51" s="66">
        <v>35200</v>
      </c>
      <c r="D51" s="34" t="s">
        <v>15</v>
      </c>
      <c r="E51" s="23" t="s">
        <v>72</v>
      </c>
      <c r="F51" s="35" t="s">
        <v>73</v>
      </c>
      <c r="G51" s="66">
        <v>35200</v>
      </c>
      <c r="H51" s="34" t="s">
        <v>15</v>
      </c>
    </row>
    <row r="52" spans="1:8" ht="19.5" customHeight="1">
      <c r="A52" s="65">
        <v>5693600</v>
      </c>
      <c r="B52" s="14" t="s">
        <v>15</v>
      </c>
      <c r="C52" s="33">
        <v>61482</v>
      </c>
      <c r="D52" s="34">
        <v>40</v>
      </c>
      <c r="E52" s="23" t="s">
        <v>74</v>
      </c>
      <c r="F52" s="35" t="s">
        <v>75</v>
      </c>
      <c r="G52" s="33">
        <v>61482</v>
      </c>
      <c r="H52" s="34">
        <v>40</v>
      </c>
    </row>
    <row r="53" spans="1:8" ht="19.5" customHeight="1">
      <c r="A53" s="38">
        <v>2392400</v>
      </c>
      <c r="B53" s="14" t="s">
        <v>15</v>
      </c>
      <c r="C53" s="66">
        <v>46263</v>
      </c>
      <c r="D53" s="34">
        <v>2</v>
      </c>
      <c r="E53" s="23" t="s">
        <v>76</v>
      </c>
      <c r="F53" s="35" t="s">
        <v>77</v>
      </c>
      <c r="G53" s="66">
        <v>46263</v>
      </c>
      <c r="H53" s="34">
        <v>2</v>
      </c>
    </row>
    <row r="54" spans="1:8" ht="19.5" customHeight="1">
      <c r="A54" s="65">
        <v>775000</v>
      </c>
      <c r="B54" s="14" t="s">
        <v>15</v>
      </c>
      <c r="C54" s="37">
        <v>6095</v>
      </c>
      <c r="D54" s="34">
        <v>20</v>
      </c>
      <c r="E54" s="23" t="s">
        <v>78</v>
      </c>
      <c r="F54" s="35" t="s">
        <v>79</v>
      </c>
      <c r="G54" s="37">
        <v>6095</v>
      </c>
      <c r="H54" s="34">
        <v>20</v>
      </c>
    </row>
    <row r="55" spans="1:8" ht="19.5" customHeight="1">
      <c r="A55" s="65">
        <v>1532300</v>
      </c>
      <c r="B55" s="14" t="s">
        <v>15</v>
      </c>
      <c r="C55" s="37"/>
      <c r="D55" s="34"/>
      <c r="E55" s="23" t="s">
        <v>80</v>
      </c>
      <c r="F55" s="35" t="s">
        <v>81</v>
      </c>
      <c r="G55" s="37"/>
      <c r="H55" s="34"/>
    </row>
    <row r="56" spans="1:8" ht="19.5" customHeight="1">
      <c r="A56" s="65">
        <v>3049000</v>
      </c>
      <c r="B56" s="14" t="s">
        <v>15</v>
      </c>
      <c r="C56" s="37"/>
      <c r="D56" s="34"/>
      <c r="E56" s="23" t="s">
        <v>82</v>
      </c>
      <c r="F56" s="35" t="s">
        <v>83</v>
      </c>
      <c r="G56" s="37"/>
      <c r="H56" s="34"/>
    </row>
    <row r="57" spans="1:8" ht="19.5" customHeight="1">
      <c r="A57" s="65">
        <v>20000</v>
      </c>
      <c r="B57" s="14" t="s">
        <v>15</v>
      </c>
      <c r="C57" s="37"/>
      <c r="D57" s="34"/>
      <c r="E57" s="23" t="s">
        <v>84</v>
      </c>
      <c r="F57" s="35" t="s">
        <v>85</v>
      </c>
      <c r="G57" s="37"/>
      <c r="H57" s="34"/>
    </row>
    <row r="58" spans="1:8" ht="19.5" customHeight="1">
      <c r="A58" s="65">
        <v>986000</v>
      </c>
      <c r="B58" s="14" t="s">
        <v>15</v>
      </c>
      <c r="C58" s="37"/>
      <c r="D58" s="34"/>
      <c r="E58" s="23" t="s">
        <v>86</v>
      </c>
      <c r="F58" s="35" t="s">
        <v>87</v>
      </c>
      <c r="G58" s="37"/>
      <c r="H58" s="34"/>
    </row>
    <row r="59" spans="1:8" ht="19.5" customHeight="1">
      <c r="A59" s="67">
        <f>SUM(A48:A58)</f>
        <v>30470000</v>
      </c>
      <c r="B59" s="40" t="s">
        <v>15</v>
      </c>
      <c r="C59" s="68">
        <f>SUM(C47:C58)+INT(SUM(D47:D58)/100)</f>
        <v>1025690</v>
      </c>
      <c r="D59" s="42">
        <f>MOD(SUM(D47:D58),100)</f>
        <v>62</v>
      </c>
      <c r="E59" s="23"/>
      <c r="F59" s="35"/>
      <c r="G59" s="44">
        <f>SUM(G47:G58)+INT(SUM(H47:H58)/100)</f>
        <v>1025690</v>
      </c>
      <c r="H59" s="42">
        <f>MOD(SUM(H47:H58),100)</f>
        <v>62</v>
      </c>
    </row>
    <row r="60" spans="1:8" ht="19.5" customHeight="1">
      <c r="A60" s="38"/>
      <c r="B60" s="14"/>
      <c r="C60" s="37"/>
      <c r="D60" s="46"/>
      <c r="E60" s="23" t="s">
        <v>88</v>
      </c>
      <c r="F60" s="35" t="s">
        <v>67</v>
      </c>
      <c r="G60" s="37"/>
      <c r="H60" s="46"/>
    </row>
    <row r="61" spans="1:8" ht="19.5" customHeight="1">
      <c r="A61" s="38"/>
      <c r="B61" s="14"/>
      <c r="C61" s="37"/>
      <c r="D61" s="46"/>
      <c r="E61" s="69" t="s">
        <v>89</v>
      </c>
      <c r="F61" s="35" t="s">
        <v>71</v>
      </c>
      <c r="G61" s="37"/>
      <c r="H61" s="46"/>
    </row>
    <row r="62" spans="1:8" ht="19.5" customHeight="1">
      <c r="A62" s="38"/>
      <c r="B62" s="14"/>
      <c r="C62" s="37"/>
      <c r="D62" s="46"/>
      <c r="E62" s="23" t="s">
        <v>90</v>
      </c>
      <c r="F62" s="35" t="s">
        <v>81</v>
      </c>
      <c r="G62" s="37"/>
      <c r="H62" s="46"/>
    </row>
    <row r="63" spans="1:8" ht="19.5" customHeight="1">
      <c r="A63" s="38"/>
      <c r="B63" s="14"/>
      <c r="C63" s="37"/>
      <c r="D63" s="46"/>
      <c r="E63" s="23" t="s">
        <v>91</v>
      </c>
      <c r="F63" s="35" t="s">
        <v>75</v>
      </c>
      <c r="G63" s="37"/>
      <c r="H63" s="46"/>
    </row>
    <row r="64" spans="1:8" ht="19.5" customHeight="1">
      <c r="A64" s="38"/>
      <c r="B64" s="14"/>
      <c r="C64" s="37"/>
      <c r="D64" s="46"/>
      <c r="E64" s="23" t="s">
        <v>92</v>
      </c>
      <c r="F64" s="35" t="s">
        <v>75</v>
      </c>
      <c r="G64" s="37"/>
      <c r="H64" s="46"/>
    </row>
    <row r="65" spans="1:8" ht="19.5" customHeight="1">
      <c r="A65" s="38"/>
      <c r="B65" s="14"/>
      <c r="C65" s="37"/>
      <c r="D65" s="46"/>
      <c r="E65" s="23" t="s">
        <v>93</v>
      </c>
      <c r="F65" s="35" t="s">
        <v>77</v>
      </c>
      <c r="G65" s="37"/>
      <c r="H65" s="46"/>
    </row>
    <row r="66" spans="1:8" ht="19.5" customHeight="1">
      <c r="A66" s="38"/>
      <c r="B66" s="14"/>
      <c r="C66" s="37"/>
      <c r="D66" s="46"/>
      <c r="E66" s="23" t="s">
        <v>36</v>
      </c>
      <c r="F66" s="35" t="s">
        <v>37</v>
      </c>
      <c r="G66" s="37"/>
      <c r="H66" s="46"/>
    </row>
    <row r="67" spans="1:8" ht="19.5" customHeight="1">
      <c r="A67" s="38"/>
      <c r="B67" s="14"/>
      <c r="C67" s="37"/>
      <c r="D67" s="46"/>
      <c r="E67" s="70" t="s">
        <v>40</v>
      </c>
      <c r="F67" s="14">
        <v>110603</v>
      </c>
      <c r="G67" s="37"/>
      <c r="H67" s="46"/>
    </row>
    <row r="68" spans="1:8" ht="19.5" customHeight="1">
      <c r="A68" s="38"/>
      <c r="B68" s="14"/>
      <c r="C68" s="37">
        <v>71520</v>
      </c>
      <c r="D68" s="46" t="s">
        <v>15</v>
      </c>
      <c r="E68" s="23" t="s">
        <v>42</v>
      </c>
      <c r="F68" s="35" t="s">
        <v>43</v>
      </c>
      <c r="G68" s="37">
        <v>71520</v>
      </c>
      <c r="H68" s="46" t="s">
        <v>15</v>
      </c>
    </row>
    <row r="69" spans="1:8" ht="19.5" customHeight="1">
      <c r="A69" s="38"/>
      <c r="B69" s="14"/>
      <c r="C69" s="37">
        <v>396630</v>
      </c>
      <c r="D69" s="46" t="s">
        <v>15</v>
      </c>
      <c r="E69" s="23" t="s">
        <v>44</v>
      </c>
      <c r="F69" s="35" t="s">
        <v>45</v>
      </c>
      <c r="G69" s="37">
        <v>396630</v>
      </c>
      <c r="H69" s="46" t="s">
        <v>15</v>
      </c>
    </row>
    <row r="70" spans="1:8" ht="19.5" customHeight="1">
      <c r="A70" s="38"/>
      <c r="B70" s="14"/>
      <c r="C70" s="37"/>
      <c r="D70" s="46"/>
      <c r="E70" s="23" t="s">
        <v>58</v>
      </c>
      <c r="F70" s="35" t="s">
        <v>59</v>
      </c>
      <c r="G70" s="37"/>
      <c r="H70" s="46"/>
    </row>
    <row r="71" spans="1:8" ht="19.5" customHeight="1">
      <c r="A71" s="38"/>
      <c r="B71" s="14"/>
      <c r="C71" s="37"/>
      <c r="D71" s="46"/>
      <c r="E71" s="23" t="s">
        <v>48</v>
      </c>
      <c r="F71" s="35" t="s">
        <v>49</v>
      </c>
      <c r="G71" s="37"/>
      <c r="H71" s="46"/>
    </row>
    <row r="72" spans="1:8" ht="19.5" customHeight="1">
      <c r="A72" s="38"/>
      <c r="B72" s="14"/>
      <c r="C72" s="37"/>
      <c r="D72" s="46"/>
      <c r="E72" s="23" t="s">
        <v>94</v>
      </c>
      <c r="F72" s="35" t="s">
        <v>51</v>
      </c>
      <c r="G72" s="37"/>
      <c r="H72" s="46"/>
    </row>
    <row r="73" spans="1:8" ht="19.5" customHeight="1">
      <c r="A73" s="38"/>
      <c r="B73" s="14"/>
      <c r="C73" s="37"/>
      <c r="D73" s="46"/>
      <c r="E73" s="23" t="s">
        <v>52</v>
      </c>
      <c r="F73" s="35" t="s">
        <v>53</v>
      </c>
      <c r="G73" s="37"/>
      <c r="H73" s="46"/>
    </row>
    <row r="74" spans="1:8" ht="19.5" customHeight="1">
      <c r="A74" s="38"/>
      <c r="B74" s="14"/>
      <c r="C74" s="37">
        <v>356148</v>
      </c>
      <c r="D74" s="34">
        <v>36</v>
      </c>
      <c r="E74" s="23" t="s">
        <v>95</v>
      </c>
      <c r="F74" s="35" t="s">
        <v>55</v>
      </c>
      <c r="G74" s="37">
        <v>356148</v>
      </c>
      <c r="H74" s="34">
        <v>36</v>
      </c>
    </row>
    <row r="75" spans="1:8" ht="19.5" customHeight="1">
      <c r="A75" s="38"/>
      <c r="B75" s="14"/>
      <c r="C75" s="37"/>
      <c r="D75" s="46"/>
      <c r="E75" s="23" t="s">
        <v>96</v>
      </c>
      <c r="F75" s="35" t="s">
        <v>57</v>
      </c>
      <c r="G75" s="37"/>
      <c r="H75" s="46"/>
    </row>
    <row r="76" spans="1:8" ht="19.5" customHeight="1">
      <c r="A76" s="65"/>
      <c r="B76" s="23"/>
      <c r="C76" s="33"/>
      <c r="D76" s="46"/>
      <c r="E76" s="23" t="s">
        <v>60</v>
      </c>
      <c r="F76" s="35"/>
      <c r="G76" s="33"/>
      <c r="H76" s="46"/>
    </row>
    <row r="77" spans="1:8" ht="19.5" customHeight="1">
      <c r="A77" s="65"/>
      <c r="B77" s="23"/>
      <c r="C77" s="33"/>
      <c r="D77" s="46"/>
      <c r="E77" s="70" t="s">
        <v>61</v>
      </c>
      <c r="F77" s="49" t="s">
        <v>62</v>
      </c>
      <c r="G77" s="33"/>
      <c r="H77" s="46"/>
    </row>
    <row r="78" spans="1:8" ht="19.5" customHeight="1">
      <c r="A78" s="71"/>
      <c r="B78" s="30"/>
      <c r="C78" s="51">
        <f>SUM(C60:C77)+INT(SUM(D60:D77)/100)</f>
        <v>824298</v>
      </c>
      <c r="D78" s="42">
        <f>MOD(SUM(D60:D77),100)</f>
        <v>36</v>
      </c>
      <c r="E78" s="70"/>
      <c r="F78" s="30"/>
      <c r="G78" s="51">
        <f>SUM(G60:G77)+INT(SUM(H60:H77)/100)</f>
        <v>824298</v>
      </c>
      <c r="H78" s="42">
        <f>MOD(SUM(H60:H77),100)</f>
        <v>36</v>
      </c>
    </row>
    <row r="79" spans="1:8" ht="19.5" customHeight="1">
      <c r="A79" s="72"/>
      <c r="B79" s="73"/>
      <c r="C79" s="74">
        <f>SUM(C59+C78)+INT(SUM(D59+D78)/100)</f>
        <v>1849988</v>
      </c>
      <c r="D79" s="75">
        <f>MOD(SUM(D59+D78),100)</f>
        <v>98</v>
      </c>
      <c r="E79" s="76" t="s">
        <v>97</v>
      </c>
      <c r="F79" s="77"/>
      <c r="G79" s="74">
        <f>SUM(G59+G78)+INT(SUM(H59+H78)/100)</f>
        <v>1849988</v>
      </c>
      <c r="H79" s="75">
        <f>MOD(SUM(H59+H78),100)</f>
        <v>98</v>
      </c>
    </row>
    <row r="80" spans="1:8" ht="19.5" customHeight="1">
      <c r="A80" s="78"/>
      <c r="B80" s="78"/>
      <c r="C80" s="54">
        <v>909804</v>
      </c>
      <c r="D80" s="34">
        <v>99</v>
      </c>
      <c r="E80" s="76" t="s">
        <v>98</v>
      </c>
      <c r="F80" s="77"/>
      <c r="G80" s="79">
        <v>909804</v>
      </c>
      <c r="H80" s="55">
        <v>99</v>
      </c>
    </row>
    <row r="81" spans="3:8" ht="19.5" customHeight="1">
      <c r="C81" s="33"/>
      <c r="D81" s="33"/>
      <c r="E81" s="70" t="s">
        <v>99</v>
      </c>
      <c r="G81" s="80"/>
      <c r="H81" s="28"/>
    </row>
    <row r="82" spans="3:8" ht="19.5" customHeight="1">
      <c r="C82" s="68"/>
      <c r="D82" s="81"/>
      <c r="E82" s="76" t="s">
        <v>100</v>
      </c>
      <c r="F82" s="77"/>
      <c r="G82" s="79"/>
      <c r="H82" s="55"/>
    </row>
    <row r="83" spans="1:8" ht="19.5" customHeight="1" thickBot="1">
      <c r="A83" s="82"/>
      <c r="B83" s="82"/>
      <c r="C83" s="83">
        <f>SUM(C8+C42-C79)+INT(SUM(D8+D42-D79)/100)</f>
        <v>27423000</v>
      </c>
      <c r="D83" s="84">
        <f>MOD(SUM(D8+D42-D79),100)</f>
        <v>27</v>
      </c>
      <c r="E83" s="5" t="s">
        <v>101</v>
      </c>
      <c r="F83" s="82"/>
      <c r="G83" s="85">
        <f>SUM(G8+G42-G79)+INT(SUM(H8+H42-H79)/100)</f>
        <v>27423000</v>
      </c>
      <c r="H83" s="84">
        <f>MOD(SUM(H8+H42-H79),100)</f>
        <v>27</v>
      </c>
    </row>
    <row r="84" spans="3:8" ht="19.5" thickTop="1">
      <c r="C84" s="86"/>
      <c r="D84" s="86"/>
      <c r="G84" s="86"/>
      <c r="H84" s="86"/>
    </row>
    <row r="85" spans="7:8" ht="18.75">
      <c r="G85" s="86"/>
      <c r="H85" s="86"/>
    </row>
    <row r="86" spans="7:8" ht="18.75">
      <c r="G86" s="86"/>
      <c r="H86" s="86"/>
    </row>
    <row r="87" spans="7:8" ht="18.75">
      <c r="G87" s="86"/>
      <c r="H87" s="86"/>
    </row>
  </sheetData>
  <sheetProtection/>
  <mergeCells count="20">
    <mergeCell ref="A46:B46"/>
    <mergeCell ref="C46:D46"/>
    <mergeCell ref="G46:H46"/>
    <mergeCell ref="E79:F79"/>
    <mergeCell ref="E80:F80"/>
    <mergeCell ref="E82:F82"/>
    <mergeCell ref="A7:B7"/>
    <mergeCell ref="C7:D7"/>
    <mergeCell ref="G7:H7"/>
    <mergeCell ref="A44:D44"/>
    <mergeCell ref="G44:H44"/>
    <mergeCell ref="A45:B45"/>
    <mergeCell ref="C45:D45"/>
    <mergeCell ref="G45:H45"/>
    <mergeCell ref="A3:H3"/>
    <mergeCell ref="A5:D5"/>
    <mergeCell ref="G5:H5"/>
    <mergeCell ref="A6:B6"/>
    <mergeCell ref="C6:D6"/>
    <mergeCell ref="G6:H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91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6">
      <selection activeCell="I27" sqref="I27"/>
    </sheetView>
  </sheetViews>
  <sheetFormatPr defaultColWidth="9.140625" defaultRowHeight="15"/>
  <cols>
    <col min="1" max="1" width="34.421875" style="88" customWidth="1"/>
    <col min="2" max="2" width="8.140625" style="88" customWidth="1"/>
    <col min="3" max="3" width="12.57421875" style="88" customWidth="1"/>
    <col min="4" max="4" width="4.00390625" style="88" customWidth="1"/>
    <col min="5" max="5" width="12.7109375" style="88" customWidth="1"/>
    <col min="6" max="6" width="4.7109375" style="88" bestFit="1" customWidth="1"/>
    <col min="7" max="9" width="9.00390625" style="88" customWidth="1"/>
    <col min="10" max="10" width="13.421875" style="88" customWidth="1"/>
    <col min="11" max="16384" width="9.00390625" style="88" customWidth="1"/>
  </cols>
  <sheetData>
    <row r="1" spans="1:6" ht="21">
      <c r="A1" s="87" t="s">
        <v>102</v>
      </c>
      <c r="B1" s="87"/>
      <c r="C1" s="87"/>
      <c r="D1" s="87"/>
      <c r="E1" s="87"/>
      <c r="F1" s="87"/>
    </row>
    <row r="2" spans="1:6" ht="21">
      <c r="A2" s="87" t="s">
        <v>103</v>
      </c>
      <c r="B2" s="87"/>
      <c r="C2" s="87"/>
      <c r="D2" s="87"/>
      <c r="E2" s="87"/>
      <c r="F2" s="87"/>
    </row>
    <row r="3" spans="1:6" ht="21">
      <c r="A3" s="89">
        <v>41943</v>
      </c>
      <c r="B3" s="89"/>
      <c r="C3" s="89"/>
      <c r="D3" s="89"/>
      <c r="E3" s="89"/>
      <c r="F3" s="89"/>
    </row>
    <row r="4" spans="1:6" ht="21">
      <c r="A4" s="90" t="s">
        <v>9</v>
      </c>
      <c r="B4" s="90" t="s">
        <v>104</v>
      </c>
      <c r="C4" s="91" t="s">
        <v>105</v>
      </c>
      <c r="D4" s="90"/>
      <c r="E4" s="90" t="s">
        <v>106</v>
      </c>
      <c r="F4" s="90"/>
    </row>
    <row r="5" spans="1:6" ht="21" customHeight="1">
      <c r="A5" s="92" t="s">
        <v>107</v>
      </c>
      <c r="B5" s="93" t="s">
        <v>108</v>
      </c>
      <c r="C5" s="94">
        <v>15770</v>
      </c>
      <c r="D5" s="95" t="s">
        <v>15</v>
      </c>
      <c r="E5" s="94"/>
      <c r="F5" s="96"/>
    </row>
    <row r="6" spans="1:6" ht="21" customHeight="1">
      <c r="A6" s="92" t="s">
        <v>109</v>
      </c>
      <c r="B6" s="93" t="s">
        <v>110</v>
      </c>
      <c r="C6" s="94">
        <v>9580087</v>
      </c>
      <c r="D6" s="96">
        <v>29</v>
      </c>
      <c r="E6" s="94"/>
      <c r="F6" s="96"/>
    </row>
    <row r="7" spans="1:6" ht="21" customHeight="1">
      <c r="A7" s="97" t="s">
        <v>111</v>
      </c>
      <c r="B7" s="93" t="s">
        <v>112</v>
      </c>
      <c r="C7" s="94">
        <v>9150789</v>
      </c>
      <c r="D7" s="96">
        <v>30</v>
      </c>
      <c r="E7" s="94"/>
      <c r="F7" s="96"/>
    </row>
    <row r="8" spans="1:6" ht="21" customHeight="1">
      <c r="A8" s="97" t="s">
        <v>113</v>
      </c>
      <c r="B8" s="93" t="s">
        <v>110</v>
      </c>
      <c r="C8" s="94">
        <v>4077072</v>
      </c>
      <c r="D8" s="96">
        <v>88</v>
      </c>
      <c r="E8" s="94"/>
      <c r="F8" s="96"/>
    </row>
    <row r="9" spans="1:6" ht="21" customHeight="1">
      <c r="A9" s="97" t="s">
        <v>114</v>
      </c>
      <c r="B9" s="93" t="s">
        <v>110</v>
      </c>
      <c r="C9" s="94">
        <v>4599280</v>
      </c>
      <c r="D9" s="96">
        <v>80</v>
      </c>
      <c r="E9" s="94"/>
      <c r="F9" s="96"/>
    </row>
    <row r="10" spans="1:6" ht="21" customHeight="1">
      <c r="A10" s="92" t="s">
        <v>115</v>
      </c>
      <c r="B10" s="93" t="s">
        <v>116</v>
      </c>
      <c r="C10" s="94"/>
      <c r="D10" s="95"/>
      <c r="E10" s="94"/>
      <c r="F10" s="96"/>
    </row>
    <row r="11" spans="1:6" ht="21" customHeight="1">
      <c r="A11" s="92" t="s">
        <v>117</v>
      </c>
      <c r="B11" s="93" t="s">
        <v>37</v>
      </c>
      <c r="C11" s="94">
        <v>4290</v>
      </c>
      <c r="D11" s="95" t="s">
        <v>15</v>
      </c>
      <c r="E11" s="94"/>
      <c r="F11" s="96"/>
    </row>
    <row r="12" spans="1:6" ht="21" customHeight="1">
      <c r="A12" s="92" t="s">
        <v>118</v>
      </c>
      <c r="B12" s="93" t="s">
        <v>39</v>
      </c>
      <c r="C12" s="94"/>
      <c r="D12" s="95"/>
      <c r="E12" s="94"/>
      <c r="F12" s="96"/>
    </row>
    <row r="13" spans="1:6" ht="21" customHeight="1">
      <c r="A13" s="92" t="s">
        <v>119</v>
      </c>
      <c r="B13" s="93" t="s">
        <v>41</v>
      </c>
      <c r="C13" s="94">
        <v>10000</v>
      </c>
      <c r="D13" s="95" t="s">
        <v>15</v>
      </c>
      <c r="E13" s="94"/>
      <c r="F13" s="96"/>
    </row>
    <row r="14" spans="1:6" ht="21" customHeight="1">
      <c r="A14" s="92" t="s">
        <v>44</v>
      </c>
      <c r="B14" s="93" t="s">
        <v>45</v>
      </c>
      <c r="C14" s="94">
        <v>396630</v>
      </c>
      <c r="D14" s="95" t="s">
        <v>15</v>
      </c>
      <c r="E14" s="94"/>
      <c r="F14" s="96"/>
    </row>
    <row r="15" spans="1:6" ht="21" customHeight="1">
      <c r="A15" s="92" t="s">
        <v>120</v>
      </c>
      <c r="B15" s="93" t="s">
        <v>43</v>
      </c>
      <c r="C15" s="94">
        <v>71520</v>
      </c>
      <c r="D15" s="95" t="s">
        <v>15</v>
      </c>
      <c r="E15" s="94"/>
      <c r="F15" s="96"/>
    </row>
    <row r="16" spans="1:6" ht="21" customHeight="1">
      <c r="A16" s="92" t="s">
        <v>61</v>
      </c>
      <c r="B16" s="93" t="s">
        <v>62</v>
      </c>
      <c r="C16" s="94"/>
      <c r="D16" s="95"/>
      <c r="E16" s="94"/>
      <c r="F16" s="96"/>
    </row>
    <row r="17" spans="1:6" ht="21" customHeight="1">
      <c r="A17" s="92" t="s">
        <v>121</v>
      </c>
      <c r="B17" s="93" t="s">
        <v>122</v>
      </c>
      <c r="C17" s="94"/>
      <c r="D17" s="95" t="s">
        <v>15</v>
      </c>
      <c r="E17" s="94"/>
      <c r="F17" s="96"/>
    </row>
    <row r="18" spans="1:6" ht="21" customHeight="1">
      <c r="A18" s="92" t="s">
        <v>123</v>
      </c>
      <c r="B18" s="93" t="s">
        <v>59</v>
      </c>
      <c r="C18" s="94">
        <v>3306591</v>
      </c>
      <c r="D18" s="95">
        <v>82</v>
      </c>
      <c r="E18" s="94"/>
      <c r="F18" s="96"/>
    </row>
    <row r="19" spans="1:6" ht="21" customHeight="1">
      <c r="A19" s="92" t="s">
        <v>60</v>
      </c>
      <c r="B19" s="93" t="s">
        <v>124</v>
      </c>
      <c r="C19" s="94"/>
      <c r="D19" s="95"/>
      <c r="E19" s="94"/>
      <c r="F19" s="96"/>
    </row>
    <row r="20" spans="1:6" ht="21" customHeight="1">
      <c r="A20" s="92" t="s">
        <v>125</v>
      </c>
      <c r="B20" s="98">
        <v>210200</v>
      </c>
      <c r="C20" s="94"/>
      <c r="D20" s="95"/>
      <c r="E20" s="94"/>
      <c r="F20" s="96"/>
    </row>
    <row r="21" spans="1:6" ht="21" customHeight="1">
      <c r="A21" s="92" t="s">
        <v>50</v>
      </c>
      <c r="B21" s="99" t="s">
        <v>51</v>
      </c>
      <c r="C21" s="94"/>
      <c r="D21" s="95"/>
      <c r="E21" s="94"/>
      <c r="F21" s="96"/>
    </row>
    <row r="22" spans="1:6" ht="21" customHeight="1">
      <c r="A22" s="92" t="s">
        <v>52</v>
      </c>
      <c r="B22" s="99" t="s">
        <v>53</v>
      </c>
      <c r="C22" s="94"/>
      <c r="D22" s="95"/>
      <c r="E22" s="94"/>
      <c r="F22" s="96"/>
    </row>
    <row r="23" spans="1:6" ht="21" customHeight="1">
      <c r="A23" s="92" t="s">
        <v>126</v>
      </c>
      <c r="B23" s="93" t="s">
        <v>55</v>
      </c>
      <c r="C23" s="94"/>
      <c r="D23" s="95"/>
      <c r="E23" s="94">
        <v>275571</v>
      </c>
      <c r="F23" s="96">
        <v>56</v>
      </c>
    </row>
    <row r="24" spans="1:6" ht="21" customHeight="1">
      <c r="A24" s="92" t="s">
        <v>96</v>
      </c>
      <c r="B24" s="93" t="s">
        <v>57</v>
      </c>
      <c r="C24" s="94"/>
      <c r="D24" s="95"/>
      <c r="E24" s="94">
        <v>19874418</v>
      </c>
      <c r="F24" s="96">
        <v>26</v>
      </c>
    </row>
    <row r="25" spans="1:6" ht="21" customHeight="1">
      <c r="A25" s="92" t="s">
        <v>127</v>
      </c>
      <c r="B25" s="93" t="s">
        <v>128</v>
      </c>
      <c r="C25" s="94"/>
      <c r="D25" s="95"/>
      <c r="E25" s="94">
        <v>9849541</v>
      </c>
      <c r="F25" s="96">
        <v>14</v>
      </c>
    </row>
    <row r="26" spans="1:6" ht="21" customHeight="1">
      <c r="A26" s="92" t="s">
        <v>129</v>
      </c>
      <c r="B26" s="93" t="s">
        <v>130</v>
      </c>
      <c r="C26" s="94"/>
      <c r="D26" s="95"/>
      <c r="E26" s="94">
        <v>2238191</v>
      </c>
      <c r="F26" s="96">
        <v>75</v>
      </c>
    </row>
    <row r="27" spans="1:6" ht="21" customHeight="1">
      <c r="A27" s="92" t="s">
        <v>66</v>
      </c>
      <c r="B27" s="93" t="s">
        <v>67</v>
      </c>
      <c r="C27" s="94"/>
      <c r="D27" s="96"/>
      <c r="E27" s="94"/>
      <c r="F27" s="96"/>
    </row>
    <row r="28" spans="1:6" ht="21" customHeight="1">
      <c r="A28" s="92" t="s">
        <v>131</v>
      </c>
      <c r="B28" s="93" t="s">
        <v>69</v>
      </c>
      <c r="C28" s="100">
        <v>190745</v>
      </c>
      <c r="D28" s="95" t="s">
        <v>15</v>
      </c>
      <c r="E28" s="94"/>
      <c r="F28" s="96"/>
    </row>
    <row r="29" spans="1:6" ht="21" customHeight="1">
      <c r="A29" s="92" t="s">
        <v>70</v>
      </c>
      <c r="B29" s="93" t="s">
        <v>71</v>
      </c>
      <c r="C29" s="100">
        <v>685905</v>
      </c>
      <c r="D29" s="95" t="s">
        <v>15</v>
      </c>
      <c r="E29" s="94"/>
      <c r="F29" s="96"/>
    </row>
    <row r="30" spans="1:6" ht="21" customHeight="1">
      <c r="A30" s="92" t="s">
        <v>72</v>
      </c>
      <c r="B30" s="93" t="s">
        <v>73</v>
      </c>
      <c r="C30" s="94">
        <v>35200</v>
      </c>
      <c r="D30" s="95" t="s">
        <v>15</v>
      </c>
      <c r="E30" s="100"/>
      <c r="F30" s="96"/>
    </row>
    <row r="31" spans="1:6" ht="21" customHeight="1">
      <c r="A31" s="92" t="s">
        <v>74</v>
      </c>
      <c r="B31" s="93" t="s">
        <v>75</v>
      </c>
      <c r="C31" s="94">
        <v>61482</v>
      </c>
      <c r="D31" s="96">
        <v>40</v>
      </c>
      <c r="E31" s="100"/>
      <c r="F31" s="96"/>
    </row>
    <row r="32" spans="1:6" ht="21" customHeight="1">
      <c r="A32" s="92" t="s">
        <v>76</v>
      </c>
      <c r="B32" s="93" t="s">
        <v>77</v>
      </c>
      <c r="C32" s="94">
        <v>46263</v>
      </c>
      <c r="D32" s="96">
        <v>2</v>
      </c>
      <c r="E32" s="100"/>
      <c r="F32" s="96"/>
    </row>
    <row r="33" spans="1:6" ht="21" customHeight="1">
      <c r="A33" s="92" t="s">
        <v>78</v>
      </c>
      <c r="B33" s="93" t="s">
        <v>79</v>
      </c>
      <c r="C33" s="94">
        <v>6095</v>
      </c>
      <c r="D33" s="96">
        <v>20</v>
      </c>
      <c r="E33" s="94"/>
      <c r="F33" s="96"/>
    </row>
    <row r="34" spans="1:6" ht="21" customHeight="1">
      <c r="A34" s="92" t="s">
        <v>80</v>
      </c>
      <c r="B34" s="93" t="s">
        <v>81</v>
      </c>
      <c r="C34" s="94"/>
      <c r="D34" s="95" t="s">
        <v>15</v>
      </c>
      <c r="E34" s="94"/>
      <c r="F34" s="96"/>
    </row>
    <row r="35" spans="1:6" ht="21" customHeight="1">
      <c r="A35" s="92" t="s">
        <v>82</v>
      </c>
      <c r="B35" s="93" t="s">
        <v>83</v>
      </c>
      <c r="C35" s="94"/>
      <c r="D35" s="95" t="s">
        <v>15</v>
      </c>
      <c r="E35" s="100"/>
      <c r="F35" s="96"/>
    </row>
    <row r="36" spans="1:6" ht="21" customHeight="1">
      <c r="A36" s="92" t="s">
        <v>84</v>
      </c>
      <c r="B36" s="98">
        <v>551000</v>
      </c>
      <c r="C36" s="94"/>
      <c r="D36" s="95"/>
      <c r="E36" s="94"/>
      <c r="F36" s="96"/>
    </row>
    <row r="37" spans="1:6" ht="21" customHeight="1">
      <c r="A37" s="92" t="s">
        <v>86</v>
      </c>
      <c r="B37" s="93" t="s">
        <v>87</v>
      </c>
      <c r="C37" s="100"/>
      <c r="D37" s="95" t="s">
        <v>15</v>
      </c>
      <c r="E37" s="94"/>
      <c r="F37" s="96"/>
    </row>
    <row r="38" spans="1:6" ht="21" customHeight="1">
      <c r="A38" s="101"/>
      <c r="B38" s="102"/>
      <c r="C38" s="103"/>
      <c r="D38" s="104"/>
      <c r="E38" s="103"/>
      <c r="F38" s="105"/>
    </row>
    <row r="39" spans="1:6" ht="21" customHeight="1" thickBot="1">
      <c r="A39" s="106"/>
      <c r="B39" s="107"/>
      <c r="C39" s="108">
        <f>SUM(C5:C38)+INT(SUM(D5:D38)/100)</f>
        <v>32237722</v>
      </c>
      <c r="D39" s="109">
        <f>MOD(SUM(D5:D38),100)</f>
        <v>71</v>
      </c>
      <c r="E39" s="108">
        <f>SUM(E5:E38)+INT(SUM(F5:F38)/100)</f>
        <v>32237722</v>
      </c>
      <c r="F39" s="109">
        <f>MOD(SUM(F5:F38),100)</f>
        <v>71</v>
      </c>
    </row>
    <row r="40" ht="21.75" thickTop="1"/>
  </sheetData>
  <sheetProtection/>
  <mergeCells count="3">
    <mergeCell ref="A1:F1"/>
    <mergeCell ref="A2:F2"/>
    <mergeCell ref="A3:F3"/>
  </mergeCells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9.00390625" style="111" customWidth="1"/>
    <col min="2" max="2" width="33.00390625" style="111" customWidth="1"/>
    <col min="3" max="3" width="16.140625" style="111" customWidth="1"/>
    <col min="4" max="4" width="3.421875" style="111" customWidth="1"/>
    <col min="5" max="5" width="13.7109375" style="111" customWidth="1"/>
    <col min="6" max="16384" width="9.00390625" style="111" customWidth="1"/>
  </cols>
  <sheetData>
    <row r="1" spans="1:5" ht="22.5" customHeight="1">
      <c r="A1" s="110" t="s">
        <v>0</v>
      </c>
      <c r="B1" s="110"/>
      <c r="C1" s="110"/>
      <c r="D1" s="110"/>
      <c r="E1" s="110"/>
    </row>
    <row r="2" spans="1:5" ht="22.5" customHeight="1">
      <c r="A2" s="6" t="s">
        <v>132</v>
      </c>
      <c r="B2" s="6"/>
      <c r="C2" s="6"/>
      <c r="D2" s="6"/>
      <c r="E2" s="6"/>
    </row>
    <row r="3" spans="1:5" ht="28.5" customHeight="1">
      <c r="A3" s="6" t="s">
        <v>133</v>
      </c>
      <c r="B3" s="6"/>
      <c r="C3" s="6"/>
      <c r="D3" s="6"/>
      <c r="E3" s="6"/>
    </row>
    <row r="4" spans="1:5" ht="22.5" customHeight="1">
      <c r="A4" s="3" t="s">
        <v>134</v>
      </c>
      <c r="B4" s="88"/>
      <c r="C4" s="112" t="s">
        <v>6</v>
      </c>
      <c r="D4" s="112"/>
      <c r="E4" s="112" t="s">
        <v>135</v>
      </c>
    </row>
    <row r="5" spans="1:5" ht="22.5" customHeight="1">
      <c r="A5" s="88"/>
      <c r="B5" s="88" t="s">
        <v>136</v>
      </c>
      <c r="C5" s="113">
        <f>1154012.75+1084179</f>
        <v>2238191.75</v>
      </c>
      <c r="D5" s="114"/>
      <c r="E5" s="113">
        <f>1154012.75+1084179</f>
        <v>2238191.75</v>
      </c>
    </row>
    <row r="6" spans="1:5" ht="22.5" customHeight="1">
      <c r="A6" s="88"/>
      <c r="B6" s="88" t="s">
        <v>137</v>
      </c>
      <c r="C6" s="113">
        <v>456172.22</v>
      </c>
      <c r="D6" s="114"/>
      <c r="E6" s="113">
        <v>456172.22</v>
      </c>
    </row>
    <row r="7" spans="1:5" ht="22.5" customHeight="1">
      <c r="A7" s="88"/>
      <c r="B7" s="88" t="s">
        <v>125</v>
      </c>
      <c r="C7" s="115"/>
      <c r="D7" s="88"/>
      <c r="E7" s="115"/>
    </row>
    <row r="8" spans="1:5" ht="22.5" customHeight="1">
      <c r="A8" s="88"/>
      <c r="B8" s="88" t="s">
        <v>60</v>
      </c>
      <c r="C8" s="113"/>
      <c r="D8" s="88"/>
      <c r="E8" s="113"/>
    </row>
    <row r="9" spans="1:5" ht="22.5" customHeight="1">
      <c r="A9" s="88"/>
      <c r="B9" s="88" t="s">
        <v>61</v>
      </c>
      <c r="C9" s="113"/>
      <c r="D9" s="88"/>
      <c r="E9" s="113"/>
    </row>
    <row r="10" spans="1:5" ht="22.5" customHeight="1">
      <c r="A10" s="88"/>
      <c r="B10" s="88" t="s">
        <v>50</v>
      </c>
      <c r="C10" s="113"/>
      <c r="D10" s="88"/>
      <c r="E10" s="113"/>
    </row>
    <row r="11" spans="1:5" ht="22.5" customHeight="1">
      <c r="A11" s="88"/>
      <c r="B11" s="88" t="s">
        <v>56</v>
      </c>
      <c r="C11" s="113">
        <v>41430</v>
      </c>
      <c r="D11" s="88"/>
      <c r="E11" s="113">
        <v>41430</v>
      </c>
    </row>
    <row r="12" spans="1:5" ht="22.5" customHeight="1">
      <c r="A12" s="88"/>
      <c r="B12" s="88" t="s">
        <v>138</v>
      </c>
      <c r="C12" s="115"/>
      <c r="D12" s="88"/>
      <c r="E12" s="115"/>
    </row>
    <row r="13" spans="1:5" ht="22.5" customHeight="1">
      <c r="A13" s="88"/>
      <c r="B13" s="88" t="s">
        <v>139</v>
      </c>
      <c r="C13" s="115"/>
      <c r="D13" s="88"/>
      <c r="E13" s="115"/>
    </row>
    <row r="14" spans="1:5" ht="22.5" customHeight="1">
      <c r="A14" s="88"/>
      <c r="B14" s="88" t="s">
        <v>140</v>
      </c>
      <c r="C14" s="115">
        <v>24000</v>
      </c>
      <c r="D14" s="88"/>
      <c r="E14" s="115">
        <v>24000</v>
      </c>
    </row>
    <row r="15" spans="1:5" ht="22.5" customHeight="1">
      <c r="A15" s="88"/>
      <c r="B15" s="88" t="s">
        <v>141</v>
      </c>
      <c r="C15" s="115"/>
      <c r="D15" s="88"/>
      <c r="E15" s="115"/>
    </row>
    <row r="16" spans="1:5" ht="22.5" customHeight="1">
      <c r="A16" s="88"/>
      <c r="B16" s="88" t="s">
        <v>142</v>
      </c>
      <c r="C16" s="113"/>
      <c r="D16" s="88"/>
      <c r="E16" s="116"/>
    </row>
    <row r="17" spans="1:5" ht="22.5" customHeight="1">
      <c r="A17" s="88"/>
      <c r="B17" s="88" t="s">
        <v>143</v>
      </c>
      <c r="C17" s="113"/>
      <c r="D17" s="88"/>
      <c r="E17" s="116"/>
    </row>
    <row r="18" spans="1:5" ht="22.5" customHeight="1" thickBot="1">
      <c r="A18" s="117"/>
      <c r="B18" s="117"/>
      <c r="C18" s="118">
        <f>SUM(C5:C17)</f>
        <v>2759793.9699999997</v>
      </c>
      <c r="D18" s="119"/>
      <c r="E18" s="120">
        <f>SUM(E5:E17)</f>
        <v>2759793.9699999997</v>
      </c>
    </row>
    <row r="19" spans="1:5" ht="22.5" customHeight="1" thickTop="1">
      <c r="A19" s="3" t="s">
        <v>65</v>
      </c>
      <c r="B19" s="88"/>
      <c r="C19" s="88"/>
      <c r="D19" s="88"/>
      <c r="E19" s="121"/>
    </row>
    <row r="20" spans="1:5" ht="22.5" customHeight="1">
      <c r="A20" s="88"/>
      <c r="B20" s="88" t="s">
        <v>144</v>
      </c>
      <c r="C20" s="114">
        <v>1025690.62</v>
      </c>
      <c r="D20" s="88"/>
      <c r="E20" s="114">
        <v>1025690.62</v>
      </c>
    </row>
    <row r="21" spans="1:5" ht="22.5" customHeight="1">
      <c r="A21" s="88"/>
      <c r="B21" s="88" t="s">
        <v>145</v>
      </c>
      <c r="C21" s="113">
        <v>356148.36</v>
      </c>
      <c r="D21" s="88"/>
      <c r="E21" s="113">
        <v>356148.36</v>
      </c>
    </row>
    <row r="22" spans="1:5" ht="22.5" customHeight="1">
      <c r="A22" s="88"/>
      <c r="B22" s="88" t="s">
        <v>50</v>
      </c>
      <c r="C22" s="114"/>
      <c r="D22" s="88"/>
      <c r="E22" s="114"/>
    </row>
    <row r="23" spans="1:5" ht="22.5" customHeight="1">
      <c r="A23" s="88"/>
      <c r="B23" s="88" t="s">
        <v>42</v>
      </c>
      <c r="C23" s="115">
        <v>71520</v>
      </c>
      <c r="D23" s="88"/>
      <c r="E23" s="115">
        <v>71520</v>
      </c>
    </row>
    <row r="24" spans="1:5" ht="22.5" customHeight="1">
      <c r="A24" s="88"/>
      <c r="B24" s="88" t="s">
        <v>44</v>
      </c>
      <c r="C24" s="115">
        <v>396630</v>
      </c>
      <c r="D24" s="88"/>
      <c r="E24" s="115">
        <v>396630</v>
      </c>
    </row>
    <row r="25" spans="1:5" ht="22.5" customHeight="1">
      <c r="A25" s="88"/>
      <c r="B25" s="88" t="s">
        <v>61</v>
      </c>
      <c r="C25" s="115"/>
      <c r="D25" s="88"/>
      <c r="E25" s="115"/>
    </row>
    <row r="26" spans="1:5" ht="22.5" customHeight="1">
      <c r="A26" s="88"/>
      <c r="B26" s="88" t="s">
        <v>143</v>
      </c>
      <c r="C26" s="115"/>
      <c r="D26" s="88"/>
      <c r="E26" s="115"/>
    </row>
    <row r="27" spans="1:5" ht="22.5" customHeight="1">
      <c r="A27" s="88"/>
      <c r="B27" s="88" t="s">
        <v>96</v>
      </c>
      <c r="C27" s="122"/>
      <c r="D27" s="88"/>
      <c r="E27" s="122"/>
    </row>
    <row r="28" spans="1:5" ht="22.5" customHeight="1">
      <c r="A28" s="88"/>
      <c r="B28" s="88" t="s">
        <v>60</v>
      </c>
      <c r="C28" s="122"/>
      <c r="D28" s="123"/>
      <c r="E28" s="122"/>
    </row>
    <row r="29" spans="1:5" ht="22.5" customHeight="1">
      <c r="A29" s="88"/>
      <c r="B29" s="88" t="s">
        <v>140</v>
      </c>
      <c r="C29" s="113"/>
      <c r="D29" s="123"/>
      <c r="E29" s="113"/>
    </row>
    <row r="30" spans="1:5" ht="22.5" customHeight="1">
      <c r="A30" s="88"/>
      <c r="B30" s="88" t="s">
        <v>141</v>
      </c>
      <c r="C30" s="113"/>
      <c r="D30" s="88"/>
      <c r="E30" s="113"/>
    </row>
    <row r="31" spans="1:5" ht="22.5" customHeight="1">
      <c r="A31" s="88"/>
      <c r="B31" s="88" t="s">
        <v>142</v>
      </c>
      <c r="C31" s="113"/>
      <c r="D31" s="88"/>
      <c r="E31" s="113"/>
    </row>
    <row r="32" spans="1:5" ht="22.5" customHeight="1">
      <c r="A32" s="88"/>
      <c r="B32" s="88" t="s">
        <v>125</v>
      </c>
      <c r="C32" s="113"/>
      <c r="D32" s="88"/>
      <c r="E32" s="113"/>
    </row>
    <row r="33" spans="1:5" ht="22.5" customHeight="1" thickBot="1">
      <c r="A33" s="88"/>
      <c r="B33" s="88"/>
      <c r="C33" s="124">
        <f>SUM(C20:C32)</f>
        <v>1849988.98</v>
      </c>
      <c r="D33" s="88"/>
      <c r="E33" s="124">
        <f>SUM(E20:E32)</f>
        <v>1849988.98</v>
      </c>
    </row>
    <row r="34" spans="1:5" ht="23.25" customHeight="1" thickTop="1">
      <c r="A34" s="88"/>
      <c r="B34" s="88" t="s">
        <v>146</v>
      </c>
      <c r="C34" s="125">
        <f>(C18-C33)</f>
        <v>909804.9899999998</v>
      </c>
      <c r="D34" s="126"/>
      <c r="E34" s="126">
        <f>(E18-E33)</f>
        <v>909804.9899999998</v>
      </c>
    </row>
    <row r="35" spans="1:5" ht="13.5">
      <c r="A35" s="2"/>
      <c r="B35" s="2"/>
      <c r="C35" s="2"/>
      <c r="D35" s="2"/>
      <c r="E35" s="2"/>
    </row>
    <row r="36" spans="1:5" ht="13.5">
      <c r="A36" s="2"/>
      <c r="B36" s="2"/>
      <c r="C36" s="2"/>
      <c r="D36" s="2"/>
      <c r="E36" s="2"/>
    </row>
    <row r="37" spans="1:5" ht="13.5">
      <c r="A37" s="2"/>
      <c r="B37" s="2"/>
      <c r="C37" s="2"/>
      <c r="D37" s="2"/>
      <c r="E37" s="2"/>
    </row>
    <row r="38" spans="1:5" ht="13.5">
      <c r="A38" s="2"/>
      <c r="B38" s="2"/>
      <c r="C38" s="2"/>
      <c r="D38" s="2"/>
      <c r="E38" s="2"/>
    </row>
    <row r="39" spans="1:5" ht="13.5">
      <c r="A39" s="2"/>
      <c r="B39" s="2"/>
      <c r="C39" s="2"/>
      <c r="D39" s="2"/>
      <c r="E39" s="2"/>
    </row>
  </sheetData>
  <sheetProtection/>
  <mergeCells count="3">
    <mergeCell ref="A1:E1"/>
    <mergeCell ref="A2:E2"/>
    <mergeCell ref="A3:E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Fares Elahlam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7_XP_SUPER</dc:creator>
  <cp:keywords/>
  <dc:description/>
  <cp:lastModifiedBy>7_XP_SUPER</cp:lastModifiedBy>
  <dcterms:created xsi:type="dcterms:W3CDTF">2015-05-07T04:22:36Z</dcterms:created>
  <dcterms:modified xsi:type="dcterms:W3CDTF">2015-05-07T04:23:59Z</dcterms:modified>
  <cp:category/>
  <cp:version/>
  <cp:contentType/>
  <cp:contentStatus/>
</cp:coreProperties>
</file>